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filterPrivacy="1" defaultThemeVersion="124226"/>
  <xr:revisionPtr revIDLastSave="0" documentId="13_ncr:1_{14D9DF9B-0700-4AA1-9F88-D44ACA94E3B8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別紙１" sheetId="7" r:id="rId1"/>
    <sheet name="別紙１(記入例）" sheetId="5" r:id="rId2"/>
    <sheet name="Sheet2" sheetId="2" r:id="rId3"/>
    <sheet name="Sheet3" sheetId="3" r:id="rId4"/>
  </sheets>
  <definedNames>
    <definedName name="_xlnm.Print_Area" localSheetId="0">別紙１!$A$1:$AK$64</definedName>
    <definedName name="_xlnm.Print_Area" localSheetId="1">'別紙１(記入例）'!$A$1:$AK$64</definedName>
    <definedName name="_xlnm.Print_Titles" localSheetId="0">別紙１!$1:$6</definedName>
    <definedName name="_xlnm.Print_Titles" localSheetId="1">'別紙１(記入例）'!$1:$6</definedName>
  </definedNames>
  <calcPr calcId="191029"/>
</workbook>
</file>

<file path=xl/calcChain.xml><?xml version="1.0" encoding="utf-8"?>
<calcChain xmlns="http://schemas.openxmlformats.org/spreadsheetml/2006/main">
  <c r="AH61" i="5" l="1"/>
  <c r="AI60" i="5" s="1"/>
  <c r="AH60" i="5"/>
  <c r="AH54" i="5"/>
  <c r="AI53" i="5" s="1"/>
  <c r="AH53" i="5"/>
  <c r="AH47" i="5"/>
  <c r="AI46" i="5" s="1"/>
  <c r="AH46" i="5"/>
  <c r="AH40" i="5"/>
  <c r="AI39" i="5" s="1"/>
  <c r="AH39" i="5"/>
  <c r="AH33" i="5"/>
  <c r="AI32" i="5" s="1"/>
  <c r="AH32" i="5"/>
  <c r="AH26" i="5"/>
  <c r="AI25" i="5" s="1"/>
  <c r="AH25" i="5"/>
  <c r="AH19" i="5"/>
  <c r="AI18" i="5" s="1"/>
  <c r="AH18" i="5"/>
  <c r="AH12" i="5"/>
  <c r="AJ12" i="5" s="1"/>
  <c r="AK11" i="5" s="1"/>
  <c r="AH11" i="5"/>
  <c r="AJ11" i="5" s="1"/>
  <c r="AH18" i="7"/>
  <c r="AH19" i="7"/>
  <c r="AI18" i="7" s="1"/>
  <c r="AH25" i="7"/>
  <c r="AH26" i="7"/>
  <c r="AI25" i="7" s="1"/>
  <c r="AH32" i="7"/>
  <c r="AH33" i="7"/>
  <c r="AI32" i="7" s="1"/>
  <c r="AH39" i="7"/>
  <c r="AH40" i="7"/>
  <c r="AI39" i="7" s="1"/>
  <c r="AH46" i="7"/>
  <c r="AH47" i="7"/>
  <c r="AI46" i="7" s="1"/>
  <c r="AH53" i="7"/>
  <c r="AH54" i="7"/>
  <c r="AI53" i="7" s="1"/>
  <c r="AH60" i="7"/>
  <c r="AH61" i="7"/>
  <c r="AI60" i="7" s="1"/>
  <c r="AH12" i="7"/>
  <c r="AJ12" i="7" s="1"/>
  <c r="AH11" i="7"/>
  <c r="AJ11" i="7" s="1"/>
  <c r="AJ18" i="7" s="1"/>
  <c r="AJ25" i="7" s="1"/>
  <c r="AK11" i="7" l="1"/>
  <c r="AJ19" i="7"/>
  <c r="AI11" i="5"/>
  <c r="AJ18" i="5"/>
  <c r="AI11" i="7"/>
  <c r="AJ25" i="5"/>
  <c r="AJ32" i="5" s="1"/>
  <c r="AJ39" i="5" s="1"/>
  <c r="AJ46" i="5" s="1"/>
  <c r="AJ53" i="5" s="1"/>
  <c r="AJ60" i="5" s="1"/>
  <c r="AJ19" i="5"/>
  <c r="AK18" i="5" s="1"/>
  <c r="AJ32" i="7"/>
  <c r="AJ39" i="7" s="1"/>
  <c r="AJ46" i="7" s="1"/>
  <c r="AJ53" i="7" s="1"/>
  <c r="AJ60" i="7" s="1"/>
  <c r="D57" i="7"/>
  <c r="E57" i="7" s="1"/>
  <c r="F57" i="7" s="1"/>
  <c r="G57" i="7" s="1"/>
  <c r="H57" i="7" s="1"/>
  <c r="I57" i="7" s="1"/>
  <c r="J57" i="7" s="1"/>
  <c r="K57" i="7" s="1"/>
  <c r="L57" i="7" s="1"/>
  <c r="M57" i="7" s="1"/>
  <c r="N57" i="7" s="1"/>
  <c r="O57" i="7" s="1"/>
  <c r="P57" i="7" s="1"/>
  <c r="Q57" i="7" s="1"/>
  <c r="R57" i="7" s="1"/>
  <c r="S57" i="7" s="1"/>
  <c r="T57" i="7" s="1"/>
  <c r="U57" i="7" s="1"/>
  <c r="V57" i="7" s="1"/>
  <c r="W57" i="7" s="1"/>
  <c r="X57" i="7" s="1"/>
  <c r="Y57" i="7" s="1"/>
  <c r="Z57" i="7" s="1"/>
  <c r="AA57" i="7" s="1"/>
  <c r="AB57" i="7" s="1"/>
  <c r="AC57" i="7" s="1"/>
  <c r="AD57" i="7" s="1"/>
  <c r="AE57" i="7" s="1"/>
  <c r="AF57" i="7" s="1"/>
  <c r="AG57" i="7" s="1"/>
  <c r="D50" i="7"/>
  <c r="E50" i="7" s="1"/>
  <c r="F50" i="7" s="1"/>
  <c r="G50" i="7" s="1"/>
  <c r="H50" i="7" s="1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E43" i="7"/>
  <c r="F43" i="7" s="1"/>
  <c r="G43" i="7" s="1"/>
  <c r="H43" i="7" s="1"/>
  <c r="I43" i="7" s="1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D43" i="7"/>
  <c r="D36" i="7"/>
  <c r="E36" i="7" s="1"/>
  <c r="F36" i="7" s="1"/>
  <c r="G36" i="7" s="1"/>
  <c r="H36" i="7" s="1"/>
  <c r="I36" i="7" s="1"/>
  <c r="J36" i="7" s="1"/>
  <c r="K36" i="7" s="1"/>
  <c r="L36" i="7" s="1"/>
  <c r="M36" i="7" s="1"/>
  <c r="N36" i="7" s="1"/>
  <c r="O36" i="7" s="1"/>
  <c r="P36" i="7" s="1"/>
  <c r="Q36" i="7" s="1"/>
  <c r="R36" i="7" s="1"/>
  <c r="S36" i="7" s="1"/>
  <c r="T36" i="7" s="1"/>
  <c r="U36" i="7" s="1"/>
  <c r="V36" i="7" s="1"/>
  <c r="W36" i="7" s="1"/>
  <c r="X36" i="7" s="1"/>
  <c r="Y36" i="7" s="1"/>
  <c r="Z36" i="7" s="1"/>
  <c r="AA36" i="7" s="1"/>
  <c r="AB36" i="7" s="1"/>
  <c r="AC36" i="7" s="1"/>
  <c r="AD36" i="7" s="1"/>
  <c r="AE36" i="7" s="1"/>
  <c r="AF36" i="7" s="1"/>
  <c r="AG36" i="7" s="1"/>
  <c r="D29" i="7"/>
  <c r="E29" i="7" s="1"/>
  <c r="F29" i="7" s="1"/>
  <c r="G29" i="7" s="1"/>
  <c r="H29" i="7" s="1"/>
  <c r="I29" i="7" s="1"/>
  <c r="J29" i="7" s="1"/>
  <c r="K29" i="7" s="1"/>
  <c r="L29" i="7" s="1"/>
  <c r="M29" i="7" s="1"/>
  <c r="N29" i="7" s="1"/>
  <c r="O29" i="7" s="1"/>
  <c r="P29" i="7" s="1"/>
  <c r="Q29" i="7" s="1"/>
  <c r="R29" i="7" s="1"/>
  <c r="S29" i="7" s="1"/>
  <c r="T29" i="7" s="1"/>
  <c r="U29" i="7" s="1"/>
  <c r="V29" i="7" s="1"/>
  <c r="W29" i="7" s="1"/>
  <c r="X29" i="7" s="1"/>
  <c r="Y29" i="7" s="1"/>
  <c r="Z29" i="7" s="1"/>
  <c r="AA29" i="7" s="1"/>
  <c r="AB29" i="7" s="1"/>
  <c r="AC29" i="7" s="1"/>
  <c r="AD29" i="7" s="1"/>
  <c r="AE29" i="7" s="1"/>
  <c r="AF29" i="7" s="1"/>
  <c r="D22" i="7"/>
  <c r="E22" i="7" s="1"/>
  <c r="F22" i="7" s="1"/>
  <c r="G22" i="7" s="1"/>
  <c r="H22" i="7" s="1"/>
  <c r="I22" i="7" s="1"/>
  <c r="J22" i="7" s="1"/>
  <c r="K22" i="7" s="1"/>
  <c r="L22" i="7" s="1"/>
  <c r="M22" i="7" s="1"/>
  <c r="N22" i="7" s="1"/>
  <c r="O22" i="7" s="1"/>
  <c r="P22" i="7" s="1"/>
  <c r="Q22" i="7" s="1"/>
  <c r="R22" i="7" s="1"/>
  <c r="S22" i="7" s="1"/>
  <c r="T22" i="7" s="1"/>
  <c r="U22" i="7" s="1"/>
  <c r="V22" i="7" s="1"/>
  <c r="W22" i="7" s="1"/>
  <c r="X22" i="7" s="1"/>
  <c r="Y22" i="7" s="1"/>
  <c r="Z22" i="7" s="1"/>
  <c r="AA22" i="7" s="1"/>
  <c r="AB22" i="7" s="1"/>
  <c r="AC22" i="7" s="1"/>
  <c r="AD22" i="7" s="1"/>
  <c r="AE22" i="7" s="1"/>
  <c r="AF22" i="7" s="1"/>
  <c r="AG22" i="7" s="1"/>
  <c r="D15" i="7"/>
  <c r="E15" i="7" s="1"/>
  <c r="F15" i="7" s="1"/>
  <c r="G15" i="7" s="1"/>
  <c r="H15" i="7" s="1"/>
  <c r="I15" i="7" s="1"/>
  <c r="J15" i="7" s="1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O8" i="7"/>
  <c r="P8" i="7" s="1"/>
  <c r="Q8" i="7" s="1"/>
  <c r="R8" i="7" s="1"/>
  <c r="S8" i="7" s="1"/>
  <c r="T8" i="7" s="1"/>
  <c r="U8" i="7" s="1"/>
  <c r="V8" i="7" s="1"/>
  <c r="W8" i="7" s="1"/>
  <c r="X8" i="7" s="1"/>
  <c r="Y8" i="7" s="1"/>
  <c r="Z8" i="7" s="1"/>
  <c r="AA8" i="7" s="1"/>
  <c r="AB8" i="7" s="1"/>
  <c r="AC8" i="7" s="1"/>
  <c r="AD8" i="7" s="1"/>
  <c r="AE8" i="7" s="1"/>
  <c r="AF8" i="7" s="1"/>
  <c r="D8" i="7"/>
  <c r="E8" i="7" s="1"/>
  <c r="F8" i="7" s="1"/>
  <c r="G8" i="7" s="1"/>
  <c r="H8" i="7" s="1"/>
  <c r="I8" i="7" s="1"/>
  <c r="J8" i="7" s="1"/>
  <c r="K8" i="7" s="1"/>
  <c r="L8" i="7" s="1"/>
  <c r="M8" i="7" s="1"/>
  <c r="AJ26" i="7" l="1"/>
  <c r="AK25" i="7" s="1"/>
  <c r="AK18" i="7"/>
  <c r="AJ26" i="5"/>
  <c r="AK25" i="5" s="1"/>
  <c r="AJ33" i="7"/>
  <c r="AK32" i="7" s="1"/>
  <c r="D57" i="5"/>
  <c r="E57" i="5" s="1"/>
  <c r="F57" i="5" s="1"/>
  <c r="G57" i="5" s="1"/>
  <c r="H57" i="5" s="1"/>
  <c r="I57" i="5" s="1"/>
  <c r="J57" i="5" s="1"/>
  <c r="K57" i="5" s="1"/>
  <c r="L57" i="5" s="1"/>
  <c r="M57" i="5" s="1"/>
  <c r="N57" i="5" s="1"/>
  <c r="O57" i="5" s="1"/>
  <c r="P57" i="5" s="1"/>
  <c r="Q57" i="5" s="1"/>
  <c r="R57" i="5" s="1"/>
  <c r="S57" i="5" s="1"/>
  <c r="T57" i="5" s="1"/>
  <c r="U57" i="5" s="1"/>
  <c r="V57" i="5" s="1"/>
  <c r="W57" i="5" s="1"/>
  <c r="X57" i="5" s="1"/>
  <c r="Y57" i="5" s="1"/>
  <c r="Z57" i="5" s="1"/>
  <c r="AA57" i="5" s="1"/>
  <c r="AB57" i="5" s="1"/>
  <c r="AC57" i="5" s="1"/>
  <c r="AD57" i="5" s="1"/>
  <c r="AE57" i="5" s="1"/>
  <c r="AF57" i="5" s="1"/>
  <c r="AG57" i="5" s="1"/>
  <c r="D50" i="5"/>
  <c r="E50" i="5" s="1"/>
  <c r="F50" i="5" s="1"/>
  <c r="G50" i="5" s="1"/>
  <c r="H50" i="5" s="1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AG50" i="5" s="1"/>
  <c r="D43" i="5"/>
  <c r="E43" i="5" s="1"/>
  <c r="F43" i="5" s="1"/>
  <c r="G43" i="5" s="1"/>
  <c r="H43" i="5" s="1"/>
  <c r="I43" i="5" s="1"/>
  <c r="J43" i="5" s="1"/>
  <c r="K43" i="5" s="1"/>
  <c r="L43" i="5" s="1"/>
  <c r="M43" i="5" s="1"/>
  <c r="N43" i="5" s="1"/>
  <c r="O43" i="5" s="1"/>
  <c r="P43" i="5" s="1"/>
  <c r="Q43" i="5" s="1"/>
  <c r="R43" i="5" s="1"/>
  <c r="S43" i="5" s="1"/>
  <c r="T43" i="5" s="1"/>
  <c r="U43" i="5" s="1"/>
  <c r="V43" i="5" s="1"/>
  <c r="W43" i="5" s="1"/>
  <c r="X43" i="5" s="1"/>
  <c r="Y43" i="5" s="1"/>
  <c r="Z43" i="5" s="1"/>
  <c r="AA43" i="5" s="1"/>
  <c r="AB43" i="5" s="1"/>
  <c r="AC43" i="5" s="1"/>
  <c r="AD43" i="5" s="1"/>
  <c r="AE43" i="5" s="1"/>
  <c r="AF43" i="5" s="1"/>
  <c r="D36" i="5"/>
  <c r="E36" i="5" s="1"/>
  <c r="F36" i="5" s="1"/>
  <c r="G36" i="5" s="1"/>
  <c r="H36" i="5" s="1"/>
  <c r="I36" i="5" s="1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W36" i="5" s="1"/>
  <c r="X36" i="5" s="1"/>
  <c r="Y36" i="5" s="1"/>
  <c r="Z36" i="5" s="1"/>
  <c r="AA36" i="5" s="1"/>
  <c r="AB36" i="5" s="1"/>
  <c r="AC36" i="5" s="1"/>
  <c r="AD36" i="5" s="1"/>
  <c r="AE36" i="5" s="1"/>
  <c r="AF36" i="5" s="1"/>
  <c r="AG36" i="5" s="1"/>
  <c r="D29" i="5"/>
  <c r="E29" i="5" s="1"/>
  <c r="F29" i="5" s="1"/>
  <c r="G29" i="5" s="1"/>
  <c r="H29" i="5" s="1"/>
  <c r="I29" i="5" s="1"/>
  <c r="J29" i="5" s="1"/>
  <c r="K29" i="5" s="1"/>
  <c r="L29" i="5" s="1"/>
  <c r="M29" i="5" s="1"/>
  <c r="N29" i="5" s="1"/>
  <c r="O29" i="5" s="1"/>
  <c r="P29" i="5" s="1"/>
  <c r="Q29" i="5" s="1"/>
  <c r="R29" i="5" s="1"/>
  <c r="S29" i="5" s="1"/>
  <c r="T29" i="5" s="1"/>
  <c r="U29" i="5" s="1"/>
  <c r="V29" i="5" s="1"/>
  <c r="W29" i="5" s="1"/>
  <c r="X29" i="5" s="1"/>
  <c r="Y29" i="5" s="1"/>
  <c r="Z29" i="5" s="1"/>
  <c r="AA29" i="5" s="1"/>
  <c r="AB29" i="5" s="1"/>
  <c r="AC29" i="5" s="1"/>
  <c r="AD29" i="5" s="1"/>
  <c r="AE29" i="5" s="1"/>
  <c r="AF29" i="5" s="1"/>
  <c r="D22" i="5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AD22" i="5" s="1"/>
  <c r="AE22" i="5" s="1"/>
  <c r="AF22" i="5" s="1"/>
  <c r="AG22" i="5" s="1"/>
  <c r="D15" i="5"/>
  <c r="E15" i="5" s="1"/>
  <c r="F15" i="5" s="1"/>
  <c r="G15" i="5" s="1"/>
  <c r="H15" i="5" s="1"/>
  <c r="I15" i="5" s="1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O8" i="5"/>
  <c r="P8" i="5" s="1"/>
  <c r="Q8" i="5" s="1"/>
  <c r="R8" i="5" s="1"/>
  <c r="S8" i="5" s="1"/>
  <c r="T8" i="5" s="1"/>
  <c r="U8" i="5" s="1"/>
  <c r="V8" i="5" s="1"/>
  <c r="W8" i="5" s="1"/>
  <c r="X8" i="5" s="1"/>
  <c r="Y8" i="5" s="1"/>
  <c r="Z8" i="5" s="1"/>
  <c r="AA8" i="5" s="1"/>
  <c r="AB8" i="5" s="1"/>
  <c r="AC8" i="5" s="1"/>
  <c r="AD8" i="5" s="1"/>
  <c r="AE8" i="5" s="1"/>
  <c r="AF8" i="5" s="1"/>
  <c r="D8" i="5"/>
  <c r="E8" i="5" s="1"/>
  <c r="F8" i="5" s="1"/>
  <c r="G8" i="5" s="1"/>
  <c r="H8" i="5" s="1"/>
  <c r="I8" i="5" s="1"/>
  <c r="J8" i="5" s="1"/>
  <c r="K8" i="5" s="1"/>
  <c r="L8" i="5" s="1"/>
  <c r="M8" i="5" s="1"/>
  <c r="AJ33" i="5" l="1"/>
  <c r="AK32" i="5" s="1"/>
  <c r="AJ40" i="7"/>
  <c r="AK39" i="7" s="1"/>
  <c r="AJ40" i="5" l="1"/>
  <c r="AK39" i="5" s="1"/>
  <c r="AJ47" i="7"/>
  <c r="AK46" i="7" s="1"/>
  <c r="AJ47" i="5" l="1"/>
  <c r="AK46" i="5" s="1"/>
  <c r="AJ54" i="7"/>
  <c r="AK53" i="7" s="1"/>
  <c r="AJ54" i="5" l="1"/>
  <c r="AK53" i="5" s="1"/>
  <c r="AJ61" i="7"/>
  <c r="AK60" i="7" s="1"/>
  <c r="AJ61" i="5" l="1"/>
  <c r="AK60" i="5" s="1"/>
</calcChain>
</file>

<file path=xl/sharedStrings.xml><?xml version="1.0" encoding="utf-8"?>
<sst xmlns="http://schemas.openxmlformats.org/spreadsheetml/2006/main" count="862" uniqueCount="61">
  <si>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</si>
  <si>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</si>
  <si>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</si>
  <si>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</si>
  <si>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</si>
  <si>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</si>
  <si>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</si>
  <si>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</si>
  <si>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</si>
  <si>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</si>
  <si>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</si>
  <si>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</si>
  <si>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</si>
  <si>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</si>
  <si>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</si>
  <si>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</si>
  <si>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</si>
  <si>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</si>
  <si>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</si>
  <si>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</si>
  <si>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</si>
  <si>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</si>
  <si>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</si>
  <si>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</si>
  <si>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</si>
  <si>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</si>
  <si>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</si>
  <si>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</si>
  <si>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</si>
  <si>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</si>
  <si>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</si>
  <si>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</si>
  <si>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</si>
  <si>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</si>
  <si>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夏期休暇</t>
    <rPh sb="0" eb="2">
      <t>カキ</t>
    </rPh>
    <rPh sb="2" eb="4">
      <t>キュウカ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</si>
  <si>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</si>
  <si>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終期日</t>
    <rPh sb="0" eb="1">
      <t>オ</t>
    </rPh>
    <rPh sb="2" eb="3">
      <t>ヒ</t>
    </rPh>
    <phoneticPr fontId="1"/>
  </si>
  <si>
    <t>累計</t>
    <rPh sb="0" eb="2">
      <t>ルイケイ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</si>
  <si>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</si>
  <si>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</si>
  <si>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</si>
  <si>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</si>
  <si>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</si>
  <si>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</si>
  <si>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</si>
  <si>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別紙</t>
    <rPh sb="0" eb="2">
      <t>ベッシ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</si>
  <si>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</si>
  <si>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</si>
  <si>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工事名：</t>
    <rPh sb="0" eb="3">
      <t>コウジメイ</t>
    </rPh>
    <phoneticPr fontId="1"/>
  </si>
  <si>
    <t>休日等取得計画・実績表（記入例）</t>
    <rPh sb="0" eb="2">
      <t>キュウジツ</t>
    </rPh>
    <rPh sb="2" eb="3">
      <t>トウ</t>
    </rPh>
    <rPh sb="3" eb="5">
      <t>シュトク</t>
    </rPh>
    <rPh sb="5" eb="7">
      <t>ケイカク</t>
    </rPh>
    <rPh sb="8" eb="10">
      <t>ジッセキ</t>
    </rPh>
    <rPh sb="10" eb="11">
      <t>ヒョウ</t>
    </rPh>
    <rPh sb="12" eb="14">
      <t>キニュウ</t>
    </rPh>
    <rPh sb="14" eb="15">
      <t>レイ</t>
    </rPh>
    <phoneticPr fontId="1"/>
  </si>
  <si>
    <t>休日等取得計画・実績表</t>
    <rPh sb="0" eb="2">
      <t>キュウジツ</t>
    </rPh>
    <rPh sb="2" eb="3">
      <t>トウ</t>
    </rPh>
    <rPh sb="3" eb="5">
      <t>シュトク</t>
    </rPh>
    <rPh sb="5" eb="7">
      <t>ケイカク</t>
    </rPh>
    <rPh sb="8" eb="10">
      <t>ジッセキ</t>
    </rPh>
    <rPh sb="10" eb="11">
      <t>ヒョウ</t>
    </rPh>
    <phoneticPr fontId="1"/>
  </si>
  <si>
    <t>期   間：令和〇年６月５日～令和〇年１月３１日</t>
    <rPh sb="0" eb="1">
      <t>キ</t>
    </rPh>
    <rPh sb="4" eb="5">
      <t>アイダ</t>
    </rPh>
    <rPh sb="6" eb="8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</si>
  <si>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</si>
  <si>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工事番号：</t>
    <rPh sb="0" eb="2">
      <t>コウジ</t>
    </rPh>
    <rPh sb="2" eb="4">
      <t>バンゴウ</t>
    </rPh>
    <phoneticPr fontId="1"/>
  </si>
  <si>
    <r>
      <t xml:space="preserve">工事名： </t>
    </r>
    <r>
      <rPr>
        <sz val="14"/>
        <color rgb="FFFF0000"/>
        <rFont val="ＭＳ Ｐゴシック"/>
        <family val="3"/>
        <charset val="128"/>
        <scheme val="minor"/>
      </rPr>
      <t>○○新築工事</t>
    </r>
    <rPh sb="0" eb="3">
      <t>コウジメイ</t>
    </rPh>
    <rPh sb="7" eb="9">
      <t>シンチク</t>
    </rPh>
    <rPh sb="9" eb="11">
      <t>コウジ</t>
    </rPh>
    <phoneticPr fontId="1"/>
  </si>
  <si>
    <t>４週８休以上＝現場閉所（現場休息）率（現場閉所（現場休息）日／対象期間）≧28.5%（８日／２８日）以上</t>
    <rPh sb="1" eb="2">
      <t>シュウ</t>
    </rPh>
    <rPh sb="3" eb="4">
      <t>キュウ</t>
    </rPh>
    <rPh sb="4" eb="6">
      <t>イジョウ</t>
    </rPh>
    <rPh sb="7" eb="9">
      <t>ゲンバ</t>
    </rPh>
    <rPh sb="9" eb="11">
      <t>ヘイショ</t>
    </rPh>
    <rPh sb="12" eb="14">
      <t>ゲンバ</t>
    </rPh>
    <rPh sb="14" eb="16">
      <t>キュウソク</t>
    </rPh>
    <rPh sb="17" eb="18">
      <t>リツ</t>
    </rPh>
    <rPh sb="19" eb="23">
      <t>ゲンバヘイショ</t>
    </rPh>
    <rPh sb="24" eb="26">
      <t>ゲンバ</t>
    </rPh>
    <rPh sb="26" eb="28">
      <t>キュウソク</t>
    </rPh>
    <rPh sb="29" eb="30">
      <t>ヒ</t>
    </rPh>
    <rPh sb="31" eb="35">
      <t>タイショウキカン</t>
    </rPh>
    <rPh sb="44" eb="45">
      <t>ニチ</t>
    </rPh>
    <rPh sb="48" eb="49">
      <t>ニチ</t>
    </rPh>
    <rPh sb="50" eb="52">
      <t>イジョウ</t>
    </rPh>
    <phoneticPr fontId="1"/>
  </si>
  <si>
    <t>現場閉所率</t>
  </si>
  <si>
    <t>現場閉所率</t>
    <rPh sb="0" eb="4">
      <t>ゲンバヘイショ</t>
    </rPh>
    <rPh sb="4" eb="5">
      <t>リツ</t>
    </rPh>
    <phoneticPr fontId="1"/>
  </si>
  <si>
    <t>月計</t>
  </si>
  <si>
    <t>累計</t>
  </si>
  <si>
    <t>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</si>
</sst>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trike/>
      <sz val="14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Fill="1" applyBorder="1" applyAlignment="1">
      <alignment vertical="center" textRotation="255" shrinkToFi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textRotation="255" shrinkToFit="1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textRotation="255" shrinkToFit="1"/>
    </xf>
    <xf numFmtId="0" fontId="0" fillId="0" borderId="20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11" xfId="0" applyFont="1" applyFill="1" applyBorder="1" applyAlignment="1">
      <alignment vertical="center" textRotation="255" shrinkToFit="1"/>
    </xf>
    <xf numFmtId="0" fontId="0" fillId="0" borderId="21" xfId="0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 textRotation="255" shrinkToFit="1"/>
    </xf>
    <xf numFmtId="0" fontId="0" fillId="0" borderId="22" xfId="0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8" fillId="0" borderId="1" xfId="0" applyFont="1" applyFill="1" applyBorder="1" applyAlignment="1">
      <alignment vertical="center" textRotation="255" shrinkToFit="1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176" fontId="5" fillId="6" borderId="26" xfId="0" applyNumberFormat="1" applyFont="1" applyFill="1" applyBorder="1" applyAlignment="1">
      <alignment horizontal="center" vertical="center" shrinkToFit="1"/>
    </xf>
    <xf numFmtId="176" fontId="5" fillId="6" borderId="27" xfId="0" applyNumberFormat="1" applyFont="1" applyFill="1" applyBorder="1" applyAlignment="1">
      <alignment horizontal="center" vertical="center" shrinkToFit="1"/>
    </xf>
    <xf numFmtId="0" fontId="0" fillId="6" borderId="24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 textRotation="255"/>
    </xf>
    <xf numFmtId="0" fontId="0" fillId="6" borderId="14" xfId="0" applyFill="1" applyBorder="1" applyAlignment="1">
      <alignment horizontal="center" vertical="center" textRotation="255"/>
    </xf>
    <xf numFmtId="0" fontId="0" fillId="6" borderId="9" xfId="0" applyFill="1" applyBorder="1" applyAlignment="1">
      <alignment horizontal="center" vertical="center" textRotation="255" shrinkToFit="1"/>
    </xf>
    <xf numFmtId="0" fontId="0" fillId="6" borderId="10" xfId="0" applyFill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219077</xdr:colOff>
      <xdr:row>0</xdr:row>
      <xdr:rowOff>209548</xdr:rowOff>
    </xdr:from>
    <xdr:to>
      <xdr:col>25</xdr:col>
      <xdr:colOff>257175</xdr:colOff>
      <xdr:row>5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24452" y="209548"/>
          <a:ext cx="2867023" cy="857252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●：現場閉所（現場休息）日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　　　又は振替日</a:t>
          </a:r>
          <a:endParaRPr kumimoji="1" lang="ja-JP" altLang="en-US" sz="1300" strike="sngStrike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95251</xdr:colOff>
      <xdr:row>10</xdr:row>
      <xdr:rowOff>47625</xdr:rowOff>
    </xdr:from>
    <xdr:to>
      <xdr:col>25</xdr:col>
      <xdr:colOff>238126</xdr:colOff>
      <xdr:row>11</xdr:row>
      <xdr:rowOff>128175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（始期日から工事着手日までの期間は除く。）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130853</xdr:colOff>
      <xdr:row>23</xdr:row>
      <xdr:rowOff>704001</xdr:rowOff>
    </xdr:from>
    <xdr:to>
      <xdr:col>25</xdr:col>
      <xdr:colOff>273727</xdr:colOff>
      <xdr:row>24</xdr:row>
      <xdr:rowOff>56625</xdr:rowOff>
    </xdr:to>
    <xdr:sp macro="" textlink="">
      <xdr:nvSpPr>
        <xdr:cNvPr id="4" name="下カーブ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300000">
          <a:off x="5979203" y="6314226"/>
          <a:ext cx="2028824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140496</xdr:colOff>
      <xdr:row>16</xdr:row>
      <xdr:rowOff>713784</xdr:rowOff>
    </xdr:from>
    <xdr:to>
      <xdr:col>12</xdr:col>
      <xdr:colOff>232565</xdr:colOff>
      <xdr:row>17</xdr:row>
      <xdr:rowOff>69016</xdr:rowOff>
    </xdr:to>
    <xdr:sp macro=""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59</xdr:row>
      <xdr:rowOff>47625</xdr:rowOff>
    </xdr:from>
    <xdr:to>
      <xdr:col>32</xdr:col>
      <xdr:colOff>247649</xdr:colOff>
      <xdr:row>60</xdr:row>
      <xdr:rowOff>128175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（工事完成日から終期日までの期間は除く）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87149</xdr:colOff>
      <xdr:row>51</xdr:row>
      <xdr:rowOff>484740</xdr:rowOff>
    </xdr:from>
    <xdr:to>
      <xdr:col>17</xdr:col>
      <xdr:colOff>189077</xdr:colOff>
      <xdr:row>52</xdr:row>
      <xdr:rowOff>36858</xdr:rowOff>
    </xdr:to>
    <xdr:sp macro="" textlink="">
      <xdr:nvSpPr>
        <xdr:cNvPr id="9" name="上カーブ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0624848">
          <a:off x="2477924" y="14095965"/>
          <a:ext cx="2930853" cy="504618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157299</xdr:colOff>
      <xdr:row>44</xdr:row>
      <xdr:rowOff>138059</xdr:rowOff>
    </xdr:from>
    <xdr:to>
      <xdr:col>29</xdr:col>
      <xdr:colOff>153630</xdr:colOff>
      <xdr:row>44</xdr:row>
      <xdr:rowOff>210059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36730</xdr:colOff>
      <xdr:row>58</xdr:row>
      <xdr:rowOff>96666</xdr:rowOff>
    </xdr:from>
    <xdr:to>
      <xdr:col>30</xdr:col>
      <xdr:colOff>219692</xdr:colOff>
      <xdr:row>58</xdr:row>
      <xdr:rowOff>180529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9736987" flipV="1">
          <a:off x="3684805" y="15708141"/>
          <a:ext cx="5840812" cy="83863"/>
        </a:xfrm>
        <a:prstGeom prst="rightArrow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30</xdr:row>
      <xdr:rowOff>739169</xdr:rowOff>
    </xdr:from>
    <xdr:to>
      <xdr:col>9</xdr:col>
      <xdr:colOff>128984</xdr:colOff>
      <xdr:row>31</xdr:row>
      <xdr:rowOff>87229</xdr:rowOff>
    </xdr:to>
    <xdr:sp macro="" textlink="">
      <xdr:nvSpPr>
        <xdr:cNvPr id="12" name="上カーブ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104775</xdr:colOff>
      <xdr:row>0</xdr:row>
      <xdr:rowOff>209550</xdr:rowOff>
    </xdr:from>
    <xdr:to>
      <xdr:col>27</xdr:col>
      <xdr:colOff>133349</xdr:colOff>
      <xdr:row>4</xdr:row>
      <xdr:rowOff>209550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638800" y="209550"/>
          <a:ext cx="2857499" cy="8858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●：現場閉所（現場休息）日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　　　又は振替日</a:t>
          </a:r>
          <a:endParaRPr kumimoji="1" lang="ja-JP" altLang="en-US" sz="1300" strike="sngStrik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304799</xdr:colOff>
      <xdr:row>24</xdr:row>
      <xdr:rowOff>57150</xdr:rowOff>
    </xdr:from>
    <xdr:to>
      <xdr:col>17</xdr:col>
      <xdr:colOff>66675</xdr:colOff>
      <xdr:row>25</xdr:row>
      <xdr:rowOff>137700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267199" y="6743700"/>
          <a:ext cx="1019176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19050</xdr:colOff>
      <xdr:row>59</xdr:row>
      <xdr:rowOff>47625</xdr:rowOff>
    </xdr:from>
    <xdr:to>
      <xdr:col>5</xdr:col>
      <xdr:colOff>295275</xdr:colOff>
      <xdr:row>60</xdr:row>
      <xdr:rowOff>128175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23875" y="16735425"/>
          <a:ext cx="121920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295275</xdr:colOff>
      <xdr:row>51</xdr:row>
      <xdr:rowOff>933450</xdr:rowOff>
    </xdr:from>
    <xdr:to>
      <xdr:col>33</xdr:col>
      <xdr:colOff>28575</xdr:colOff>
      <xdr:row>54</xdr:row>
      <xdr:rowOff>161925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9601200" y="14668500"/>
          <a:ext cx="676275" cy="5334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期間外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64"/>
  <sheetViews>
    <sheetView tabSelected="1" view="pageBreakPreview" zoomScaleNormal="100" zoomScaleSheetLayoutView="100" workbookViewId="0">
      <selection activeCell="AD63" sqref="AD63"/>
    </sheetView>
  </sheetViews>
  <sheetFormatPr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2:37" ht="23.4" x14ac:dyDescent="0.2">
      <c r="B1" s="5" t="s">
        <v>50</v>
      </c>
      <c r="L1" s="5"/>
      <c r="AB1" s="5"/>
      <c r="AI1" s="46"/>
      <c r="AJ1" s="65" t="s">
        <v>45</v>
      </c>
      <c r="AK1" s="66"/>
    </row>
    <row r="2" spans="2:37" ht="9" customHeight="1" thickBot="1" x14ac:dyDescent="0.25">
      <c r="AI2" s="47"/>
      <c r="AJ2" s="67"/>
      <c r="AK2" s="68"/>
    </row>
    <row r="3" spans="2:37" ht="14.25" customHeight="1" x14ac:dyDescent="0.2">
      <c r="B3" t="s">
        <v>53</v>
      </c>
      <c r="AI3" s="53"/>
      <c r="AJ3" s="54"/>
      <c r="AK3" s="54"/>
    </row>
    <row r="4" spans="2:37" ht="16.2" x14ac:dyDescent="0.2">
      <c r="B4" s="6" t="s">
        <v>48</v>
      </c>
      <c r="C4" s="7"/>
    </row>
    <row r="5" spans="2:37" ht="16.2" x14ac:dyDescent="0.2">
      <c r="B5" s="7" t="s">
        <v>52</v>
      </c>
      <c r="C5" s="7"/>
    </row>
    <row r="6" spans="2:37" ht="8.25" customHeight="1" thickBot="1" x14ac:dyDescent="0.25"/>
    <row r="7" spans="2:37" ht="13.5" customHeight="1" x14ac:dyDescent="0.2">
      <c r="B7" s="8" t="s">
        <v>0</v>
      </c>
      <c r="C7" s="69">
        <v>6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1"/>
      <c r="AH7" s="72" t="s">
        <v>38</v>
      </c>
      <c r="AI7" s="73"/>
      <c r="AJ7" s="76" t="s">
        <v>37</v>
      </c>
      <c r="AK7" s="77"/>
    </row>
    <row r="8" spans="2:37" x14ac:dyDescent="0.2">
      <c r="B8" s="9" t="s">
        <v>1</v>
      </c>
      <c r="C8" s="15">
        <v>1</v>
      </c>
      <c r="D8" s="18">
        <f t="shared" ref="D8:M8" si="0">+C8+1</f>
        <v>2</v>
      </c>
      <c r="E8" s="18">
        <f t="shared" si="0"/>
        <v>3</v>
      </c>
      <c r="F8" s="15">
        <f t="shared" si="0"/>
        <v>4</v>
      </c>
      <c r="G8" s="50">
        <f t="shared" si="0"/>
        <v>5</v>
      </c>
      <c r="H8" s="15">
        <f t="shared" si="0"/>
        <v>6</v>
      </c>
      <c r="I8" s="15">
        <f t="shared" si="0"/>
        <v>7</v>
      </c>
      <c r="J8" s="15">
        <f t="shared" si="0"/>
        <v>8</v>
      </c>
      <c r="K8" s="18">
        <f t="shared" si="0"/>
        <v>9</v>
      </c>
      <c r="L8" s="18">
        <f t="shared" si="0"/>
        <v>10</v>
      </c>
      <c r="M8" s="15">
        <f t="shared" si="0"/>
        <v>11</v>
      </c>
      <c r="N8" s="15">
        <v>12</v>
      </c>
      <c r="O8" s="15">
        <f>+N8+1</f>
        <v>13</v>
      </c>
      <c r="P8" s="15">
        <f t="shared" ref="P8:AF8" si="1">+O8+1</f>
        <v>14</v>
      </c>
      <c r="Q8" s="15">
        <f t="shared" si="1"/>
        <v>15</v>
      </c>
      <c r="R8" s="18">
        <f t="shared" si="1"/>
        <v>16</v>
      </c>
      <c r="S8" s="18">
        <f t="shared" si="1"/>
        <v>17</v>
      </c>
      <c r="T8" s="15">
        <f t="shared" si="1"/>
        <v>18</v>
      </c>
      <c r="U8" s="15">
        <f t="shared" si="1"/>
        <v>19</v>
      </c>
      <c r="V8" s="15">
        <f t="shared" si="1"/>
        <v>20</v>
      </c>
      <c r="W8" s="15">
        <f t="shared" si="1"/>
        <v>21</v>
      </c>
      <c r="X8" s="15">
        <f t="shared" si="1"/>
        <v>22</v>
      </c>
      <c r="Y8" s="18">
        <f t="shared" si="1"/>
        <v>23</v>
      </c>
      <c r="Z8" s="18">
        <f t="shared" si="1"/>
        <v>24</v>
      </c>
      <c r="AA8" s="50">
        <f t="shared" si="1"/>
        <v>25</v>
      </c>
      <c r="AB8" s="15">
        <f t="shared" si="1"/>
        <v>26</v>
      </c>
      <c r="AC8" s="15">
        <f t="shared" si="1"/>
        <v>27</v>
      </c>
      <c r="AD8" s="15">
        <f t="shared" si="1"/>
        <v>28</v>
      </c>
      <c r="AE8" s="15">
        <f t="shared" si="1"/>
        <v>29</v>
      </c>
      <c r="AF8" s="18">
        <f t="shared" si="1"/>
        <v>30</v>
      </c>
      <c r="AG8" s="15"/>
      <c r="AH8" s="74"/>
      <c r="AI8" s="75"/>
      <c r="AJ8" s="78"/>
      <c r="AK8" s="79"/>
    </row>
    <row r="9" spans="2:37" x14ac:dyDescent="0.2">
      <c r="B9" s="9" t="s">
        <v>4</v>
      </c>
      <c r="C9" s="15" t="s">
        <v>6</v>
      </c>
      <c r="D9" s="18" t="s">
        <v>33</v>
      </c>
      <c r="E9" s="18" t="s">
        <v>26</v>
      </c>
      <c r="F9" s="15" t="s">
        <v>28</v>
      </c>
      <c r="G9" s="50" t="s">
        <v>29</v>
      </c>
      <c r="H9" s="15" t="s">
        <v>30</v>
      </c>
      <c r="I9" s="15" t="s">
        <v>31</v>
      </c>
      <c r="J9" s="15" t="s">
        <v>32</v>
      </c>
      <c r="K9" s="18" t="s">
        <v>33</v>
      </c>
      <c r="L9" s="18" t="s">
        <v>26</v>
      </c>
      <c r="M9" s="15" t="s">
        <v>28</v>
      </c>
      <c r="N9" s="15" t="s">
        <v>29</v>
      </c>
      <c r="O9" s="15" t="s">
        <v>30</v>
      </c>
      <c r="P9" s="15" t="s">
        <v>31</v>
      </c>
      <c r="Q9" s="15" t="s">
        <v>32</v>
      </c>
      <c r="R9" s="18" t="s">
        <v>33</v>
      </c>
      <c r="S9" s="18" t="s">
        <v>26</v>
      </c>
      <c r="T9" s="15" t="s">
        <v>28</v>
      </c>
      <c r="U9" s="15" t="s">
        <v>29</v>
      </c>
      <c r="V9" s="15" t="s">
        <v>30</v>
      </c>
      <c r="W9" s="15" t="s">
        <v>31</v>
      </c>
      <c r="X9" s="15" t="s">
        <v>32</v>
      </c>
      <c r="Y9" s="18" t="s">
        <v>33</v>
      </c>
      <c r="Z9" s="18" t="s">
        <v>26</v>
      </c>
      <c r="AA9" s="50" t="s">
        <v>28</v>
      </c>
      <c r="AB9" s="15" t="s">
        <v>29</v>
      </c>
      <c r="AC9" s="15" t="s">
        <v>30</v>
      </c>
      <c r="AD9" s="15" t="s">
        <v>31</v>
      </c>
      <c r="AE9" s="15" t="s">
        <v>32</v>
      </c>
      <c r="AF9" s="18" t="s">
        <v>33</v>
      </c>
      <c r="AG9" s="15"/>
      <c r="AH9" s="80" t="s">
        <v>24</v>
      </c>
      <c r="AI9" s="82" t="s">
        <v>57</v>
      </c>
      <c r="AJ9" s="84" t="s">
        <v>24</v>
      </c>
      <c r="AK9" s="86" t="s">
        <v>57</v>
      </c>
    </row>
    <row r="10" spans="2:37" s="3" customFormat="1" ht="75" customHeight="1" x14ac:dyDescent="0.2">
      <c r="B10" s="11" t="s">
        <v>11</v>
      </c>
      <c r="C10" s="16"/>
      <c r="D10" s="19"/>
      <c r="E10" s="19"/>
      <c r="F10" s="16"/>
      <c r="G10" s="51"/>
      <c r="H10" s="16"/>
      <c r="I10" s="16"/>
      <c r="J10" s="16"/>
      <c r="K10" s="19"/>
      <c r="L10" s="19"/>
      <c r="M10" s="16"/>
      <c r="N10" s="16"/>
      <c r="O10" s="16"/>
      <c r="P10" s="16"/>
      <c r="Q10" s="16"/>
      <c r="R10" s="19"/>
      <c r="S10" s="19"/>
      <c r="T10" s="16"/>
      <c r="U10" s="16"/>
      <c r="V10" s="16"/>
      <c r="W10" s="16"/>
      <c r="X10" s="16"/>
      <c r="Y10" s="19"/>
      <c r="Z10" s="19"/>
      <c r="AA10" s="51"/>
      <c r="AB10" s="16"/>
      <c r="AC10" s="16"/>
      <c r="AD10" s="16"/>
      <c r="AE10" s="16"/>
      <c r="AF10" s="19"/>
      <c r="AG10" s="16"/>
      <c r="AH10" s="81"/>
      <c r="AI10" s="83"/>
      <c r="AJ10" s="85"/>
      <c r="AK10" s="87"/>
    </row>
    <row r="11" spans="2:37" s="1" customFormat="1" x14ac:dyDescent="0.2">
      <c r="B11" s="9" t="s">
        <v>2</v>
      </c>
      <c r="C11" s="15"/>
      <c r="D11" s="18"/>
      <c r="E11" s="18"/>
      <c r="F11" s="15"/>
      <c r="G11" s="50"/>
      <c r="H11" s="15"/>
      <c r="I11" s="15"/>
      <c r="J11" s="15"/>
      <c r="K11" s="18"/>
      <c r="L11" s="18"/>
      <c r="M11" s="15"/>
      <c r="N11" s="15"/>
      <c r="O11" s="15"/>
      <c r="P11" s="15"/>
      <c r="Q11" s="15"/>
      <c r="R11" s="18"/>
      <c r="S11" s="18"/>
      <c r="T11" s="15"/>
      <c r="U11" s="15"/>
      <c r="V11" s="15"/>
      <c r="W11" s="15"/>
      <c r="X11" s="15"/>
      <c r="Y11" s="18"/>
      <c r="Z11" s="18"/>
      <c r="AA11" s="50"/>
      <c r="AB11" s="15"/>
      <c r="AC11" s="15"/>
      <c r="AD11" s="15"/>
      <c r="AE11" s="15"/>
      <c r="AF11" s="18"/>
      <c r="AG11" s="15"/>
      <c r="AH11" s="13">
        <f>COUNTIF(C11:AG11,"●")</f>
        <v>0</v>
      </c>
      <c r="AI11" s="88">
        <f>AH12/30</f>
        <v>0</v>
      </c>
      <c r="AJ11" s="44">
        <f>AH11</f>
        <v>0</v>
      </c>
      <c r="AK11" s="90">
        <f>AJ12/30</f>
        <v>0</v>
      </c>
    </row>
    <row r="12" spans="2:37" s="1" customFormat="1" ht="13.8" thickBot="1" x14ac:dyDescent="0.25">
      <c r="B12" s="10" t="s">
        <v>44</v>
      </c>
      <c r="C12" s="17"/>
      <c r="D12" s="20"/>
      <c r="E12" s="20"/>
      <c r="F12" s="17"/>
      <c r="G12" s="52"/>
      <c r="H12" s="17"/>
      <c r="I12" s="17"/>
      <c r="J12" s="17"/>
      <c r="K12" s="20"/>
      <c r="L12" s="20"/>
      <c r="M12" s="17"/>
      <c r="N12" s="17"/>
      <c r="O12" s="17"/>
      <c r="P12" s="17"/>
      <c r="Q12" s="17"/>
      <c r="R12" s="20"/>
      <c r="S12" s="20"/>
      <c r="T12" s="17"/>
      <c r="U12" s="17"/>
      <c r="V12" s="17"/>
      <c r="W12" s="17"/>
      <c r="X12" s="17"/>
      <c r="Y12" s="20"/>
      <c r="Z12" s="20"/>
      <c r="AA12" s="52"/>
      <c r="AB12" s="17"/>
      <c r="AC12" s="17"/>
      <c r="AD12" s="17"/>
      <c r="AE12" s="17"/>
      <c r="AF12" s="20"/>
      <c r="AG12" s="17"/>
      <c r="AH12" s="14">
        <f>COUNTIF(C12:AG12,"●")</f>
        <v>0</v>
      </c>
      <c r="AI12" s="89"/>
      <c r="AJ12" s="45">
        <f>AH12</f>
        <v>0</v>
      </c>
      <c r="AK12" s="91"/>
    </row>
    <row r="13" spans="2:37" ht="13.8" thickBot="1" x14ac:dyDescent="0.25"/>
    <row r="14" spans="2:37" ht="13.5" customHeight="1" x14ac:dyDescent="0.2">
      <c r="B14" s="8" t="s">
        <v>0</v>
      </c>
      <c r="C14" s="69">
        <v>7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92"/>
      <c r="AH14" s="72" t="s">
        <v>38</v>
      </c>
      <c r="AI14" s="73"/>
      <c r="AJ14" s="76" t="s">
        <v>37</v>
      </c>
      <c r="AK14" s="77"/>
    </row>
    <row r="15" spans="2:37" x14ac:dyDescent="0.2">
      <c r="B15" s="9" t="s">
        <v>1</v>
      </c>
      <c r="C15" s="18">
        <v>1</v>
      </c>
      <c r="D15" s="15">
        <f>+C15+1</f>
        <v>2</v>
      </c>
      <c r="E15" s="15">
        <f>+D15+1</f>
        <v>3</v>
      </c>
      <c r="F15" s="15">
        <f>+E15+1</f>
        <v>4</v>
      </c>
      <c r="G15" s="15">
        <f t="shared" ref="G15:AG15" si="2">+F15+1</f>
        <v>5</v>
      </c>
      <c r="H15" s="15">
        <f t="shared" si="2"/>
        <v>6</v>
      </c>
      <c r="I15" s="18">
        <f t="shared" si="2"/>
        <v>7</v>
      </c>
      <c r="J15" s="18">
        <f t="shared" si="2"/>
        <v>8</v>
      </c>
      <c r="K15" s="15">
        <f t="shared" si="2"/>
        <v>9</v>
      </c>
      <c r="L15" s="15">
        <f t="shared" si="2"/>
        <v>10</v>
      </c>
      <c r="M15" s="15">
        <f t="shared" si="2"/>
        <v>11</v>
      </c>
      <c r="N15" s="15">
        <f t="shared" si="2"/>
        <v>12</v>
      </c>
      <c r="O15" s="15">
        <f t="shared" si="2"/>
        <v>13</v>
      </c>
      <c r="P15" s="18">
        <f t="shared" si="2"/>
        <v>14</v>
      </c>
      <c r="Q15" s="18">
        <f t="shared" si="2"/>
        <v>15</v>
      </c>
      <c r="R15" s="24">
        <f t="shared" si="2"/>
        <v>16</v>
      </c>
      <c r="S15" s="15">
        <f t="shared" si="2"/>
        <v>17</v>
      </c>
      <c r="T15" s="15">
        <f t="shared" si="2"/>
        <v>18</v>
      </c>
      <c r="U15" s="15">
        <f t="shared" si="2"/>
        <v>19</v>
      </c>
      <c r="V15" s="15">
        <f t="shared" si="2"/>
        <v>20</v>
      </c>
      <c r="W15" s="18">
        <f t="shared" si="2"/>
        <v>21</v>
      </c>
      <c r="X15" s="18">
        <f t="shared" si="2"/>
        <v>22</v>
      </c>
      <c r="Y15" s="15">
        <f t="shared" si="2"/>
        <v>23</v>
      </c>
      <c r="Z15" s="15">
        <f t="shared" si="2"/>
        <v>24</v>
      </c>
      <c r="AA15" s="15">
        <f t="shared" si="2"/>
        <v>25</v>
      </c>
      <c r="AB15" s="15">
        <f t="shared" si="2"/>
        <v>26</v>
      </c>
      <c r="AC15" s="15">
        <f t="shared" si="2"/>
        <v>27</v>
      </c>
      <c r="AD15" s="18">
        <f t="shared" si="2"/>
        <v>28</v>
      </c>
      <c r="AE15" s="18">
        <f t="shared" si="2"/>
        <v>29</v>
      </c>
      <c r="AF15" s="15">
        <f t="shared" si="2"/>
        <v>30</v>
      </c>
      <c r="AG15" s="15">
        <f t="shared" si="2"/>
        <v>31</v>
      </c>
      <c r="AH15" s="74"/>
      <c r="AI15" s="75"/>
      <c r="AJ15" s="78"/>
      <c r="AK15" s="79"/>
    </row>
    <row r="16" spans="2:37" x14ac:dyDescent="0.2">
      <c r="B16" s="9" t="s">
        <v>4</v>
      </c>
      <c r="C16" s="18" t="s">
        <v>27</v>
      </c>
      <c r="D16" s="15" t="s">
        <v>28</v>
      </c>
      <c r="E16" s="15" t="s">
        <v>29</v>
      </c>
      <c r="F16" s="15" t="s">
        <v>30</v>
      </c>
      <c r="G16" s="15" t="s">
        <v>31</v>
      </c>
      <c r="H16" s="15" t="s">
        <v>32</v>
      </c>
      <c r="I16" s="18" t="s">
        <v>33</v>
      </c>
      <c r="J16" s="18" t="s">
        <v>26</v>
      </c>
      <c r="K16" s="15" t="s">
        <v>28</v>
      </c>
      <c r="L16" s="15" t="s">
        <v>29</v>
      </c>
      <c r="M16" s="15" t="s">
        <v>30</v>
      </c>
      <c r="N16" s="15" t="s">
        <v>31</v>
      </c>
      <c r="O16" s="15" t="s">
        <v>32</v>
      </c>
      <c r="P16" s="18" t="s">
        <v>33</v>
      </c>
      <c r="Q16" s="18" t="s">
        <v>26</v>
      </c>
      <c r="R16" s="24" t="s">
        <v>28</v>
      </c>
      <c r="S16" s="15" t="s">
        <v>29</v>
      </c>
      <c r="T16" s="15" t="s">
        <v>30</v>
      </c>
      <c r="U16" s="15" t="s">
        <v>31</v>
      </c>
      <c r="V16" s="15" t="s">
        <v>32</v>
      </c>
      <c r="W16" s="18" t="s">
        <v>33</v>
      </c>
      <c r="X16" s="18" t="s">
        <v>26</v>
      </c>
      <c r="Y16" s="15" t="s">
        <v>28</v>
      </c>
      <c r="Z16" s="15" t="s">
        <v>29</v>
      </c>
      <c r="AA16" s="15" t="s">
        <v>30</v>
      </c>
      <c r="AB16" s="15" t="s">
        <v>31</v>
      </c>
      <c r="AC16" s="15" t="s">
        <v>32</v>
      </c>
      <c r="AD16" s="18" t="s">
        <v>33</v>
      </c>
      <c r="AE16" s="18" t="s">
        <v>26</v>
      </c>
      <c r="AF16" s="15" t="s">
        <v>28</v>
      </c>
      <c r="AG16" s="15" t="s">
        <v>29</v>
      </c>
      <c r="AH16" s="80" t="s">
        <v>24</v>
      </c>
      <c r="AI16" s="82" t="s">
        <v>57</v>
      </c>
      <c r="AJ16" s="84" t="s">
        <v>24</v>
      </c>
      <c r="AK16" s="86" t="s">
        <v>56</v>
      </c>
    </row>
    <row r="17" spans="2:37" s="3" customFormat="1" ht="75" customHeight="1" x14ac:dyDescent="0.2">
      <c r="B17" s="11" t="s">
        <v>11</v>
      </c>
      <c r="C17" s="19"/>
      <c r="D17" s="16"/>
      <c r="E17" s="16"/>
      <c r="F17" s="16"/>
      <c r="G17" s="16"/>
      <c r="H17" s="16"/>
      <c r="I17" s="19"/>
      <c r="J17" s="19"/>
      <c r="K17" s="16"/>
      <c r="L17" s="16"/>
      <c r="M17" s="16"/>
      <c r="N17" s="16"/>
      <c r="O17" s="16"/>
      <c r="P17" s="19"/>
      <c r="Q17" s="19"/>
      <c r="R17" s="25" t="s">
        <v>14</v>
      </c>
      <c r="S17" s="16"/>
      <c r="T17" s="16"/>
      <c r="U17" s="16"/>
      <c r="V17" s="16"/>
      <c r="W17" s="19"/>
      <c r="X17" s="19"/>
      <c r="Y17" s="16"/>
      <c r="Z17" s="16"/>
      <c r="AA17" s="16"/>
      <c r="AB17" s="16"/>
      <c r="AC17" s="16"/>
      <c r="AD17" s="19"/>
      <c r="AE17" s="19"/>
      <c r="AF17" s="16"/>
      <c r="AG17" s="16"/>
      <c r="AH17" s="81"/>
      <c r="AI17" s="83"/>
      <c r="AJ17" s="85"/>
      <c r="AK17" s="87"/>
    </row>
    <row r="18" spans="2:37" s="1" customFormat="1" x14ac:dyDescent="0.2">
      <c r="B18" s="9" t="s">
        <v>2</v>
      </c>
      <c r="C18" s="18"/>
      <c r="D18" s="15"/>
      <c r="E18" s="15"/>
      <c r="F18" s="15"/>
      <c r="G18" s="15"/>
      <c r="H18" s="15"/>
      <c r="I18" s="18"/>
      <c r="J18" s="18"/>
      <c r="K18" s="15"/>
      <c r="L18" s="15"/>
      <c r="M18" s="15"/>
      <c r="N18" s="15"/>
      <c r="O18" s="15"/>
      <c r="P18" s="18"/>
      <c r="Q18" s="18"/>
      <c r="R18" s="24"/>
      <c r="S18" s="15"/>
      <c r="T18" s="15"/>
      <c r="U18" s="15"/>
      <c r="V18" s="15"/>
      <c r="W18" s="18"/>
      <c r="X18" s="18"/>
      <c r="Y18" s="15"/>
      <c r="Z18" s="15"/>
      <c r="AA18" s="15"/>
      <c r="AB18" s="15"/>
      <c r="AC18" s="15"/>
      <c r="AD18" s="18"/>
      <c r="AE18" s="18"/>
      <c r="AF18" s="15"/>
      <c r="AG18" s="15"/>
      <c r="AH18" s="13">
        <f>COUNTIF(C18:AG18,"●")</f>
        <v>0</v>
      </c>
      <c r="AI18" s="88">
        <f>AH19/31</f>
        <v>0</v>
      </c>
      <c r="AJ18" s="44">
        <f>AJ11+AH18</f>
        <v>0</v>
      </c>
      <c r="AK18" s="90">
        <f>AJ19/(30+31)</f>
        <v>0</v>
      </c>
    </row>
    <row r="19" spans="2:37" s="1" customFormat="1" ht="13.8" thickBot="1" x14ac:dyDescent="0.25">
      <c r="B19" s="10" t="s">
        <v>44</v>
      </c>
      <c r="C19" s="20"/>
      <c r="D19" s="17"/>
      <c r="E19" s="17"/>
      <c r="F19" s="17"/>
      <c r="G19" s="17"/>
      <c r="H19" s="17"/>
      <c r="I19" s="20"/>
      <c r="J19" s="20"/>
      <c r="K19" s="17"/>
      <c r="L19" s="17"/>
      <c r="M19" s="17"/>
      <c r="N19" s="17"/>
      <c r="O19" s="17"/>
      <c r="P19" s="20"/>
      <c r="Q19" s="20"/>
      <c r="R19" s="26"/>
      <c r="S19" s="17"/>
      <c r="T19" s="17"/>
      <c r="U19" s="17"/>
      <c r="V19" s="17"/>
      <c r="W19" s="20"/>
      <c r="X19" s="20"/>
      <c r="Y19" s="17"/>
      <c r="Z19" s="17"/>
      <c r="AA19" s="17"/>
      <c r="AB19" s="17"/>
      <c r="AC19" s="17"/>
      <c r="AD19" s="20"/>
      <c r="AE19" s="20"/>
      <c r="AF19" s="17"/>
      <c r="AG19" s="17"/>
      <c r="AH19" s="14">
        <f>COUNTIF(C19:AG19,"●")</f>
        <v>0</v>
      </c>
      <c r="AI19" s="89"/>
      <c r="AJ19" s="45">
        <f>AJ12+AH19</f>
        <v>0</v>
      </c>
      <c r="AK19" s="91"/>
    </row>
    <row r="20" spans="2:37" ht="13.8" thickBot="1" x14ac:dyDescent="0.25"/>
    <row r="21" spans="2:37" ht="13.5" customHeight="1" x14ac:dyDescent="0.2">
      <c r="B21" s="8" t="s">
        <v>0</v>
      </c>
      <c r="C21" s="69">
        <v>8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92"/>
      <c r="AH21" s="72" t="s">
        <v>38</v>
      </c>
      <c r="AI21" s="73"/>
      <c r="AJ21" s="76" t="s">
        <v>37</v>
      </c>
      <c r="AK21" s="77"/>
    </row>
    <row r="22" spans="2:37" x14ac:dyDescent="0.2">
      <c r="B22" s="9" t="s">
        <v>1</v>
      </c>
      <c r="C22" s="15">
        <v>1</v>
      </c>
      <c r="D22" s="15">
        <f t="shared" ref="D22:N22" si="3">+C22+1</f>
        <v>2</v>
      </c>
      <c r="E22" s="15">
        <f t="shared" si="3"/>
        <v>3</v>
      </c>
      <c r="F22" s="18">
        <f t="shared" si="3"/>
        <v>4</v>
      </c>
      <c r="G22" s="18">
        <f t="shared" si="3"/>
        <v>5</v>
      </c>
      <c r="H22" s="15">
        <f t="shared" si="3"/>
        <v>6</v>
      </c>
      <c r="I22" s="15">
        <f t="shared" si="3"/>
        <v>7</v>
      </c>
      <c r="J22" s="15">
        <f t="shared" si="3"/>
        <v>8</v>
      </c>
      <c r="K22" s="15">
        <f t="shared" si="3"/>
        <v>9</v>
      </c>
      <c r="L22" s="15">
        <f t="shared" si="3"/>
        <v>10</v>
      </c>
      <c r="M22" s="24">
        <f t="shared" si="3"/>
        <v>11</v>
      </c>
      <c r="N22" s="18">
        <f t="shared" si="3"/>
        <v>12</v>
      </c>
      <c r="O22" s="15">
        <f>+N22+1</f>
        <v>13</v>
      </c>
      <c r="P22" s="15">
        <f t="shared" ref="P22:AG22" si="4">+O22+1</f>
        <v>14</v>
      </c>
      <c r="Q22" s="15">
        <f t="shared" si="4"/>
        <v>15</v>
      </c>
      <c r="R22" s="15">
        <f t="shared" si="4"/>
        <v>16</v>
      </c>
      <c r="S22" s="15">
        <f t="shared" si="4"/>
        <v>17</v>
      </c>
      <c r="T22" s="18">
        <f t="shared" si="4"/>
        <v>18</v>
      </c>
      <c r="U22" s="18">
        <f t="shared" si="4"/>
        <v>19</v>
      </c>
      <c r="V22" s="15">
        <f t="shared" si="4"/>
        <v>20</v>
      </c>
      <c r="W22" s="15">
        <f t="shared" si="4"/>
        <v>21</v>
      </c>
      <c r="X22" s="15">
        <f t="shared" si="4"/>
        <v>22</v>
      </c>
      <c r="Y22" s="15">
        <f t="shared" si="4"/>
        <v>23</v>
      </c>
      <c r="Z22" s="15">
        <f t="shared" si="4"/>
        <v>24</v>
      </c>
      <c r="AA22" s="18">
        <f t="shared" si="4"/>
        <v>25</v>
      </c>
      <c r="AB22" s="18">
        <f t="shared" si="4"/>
        <v>26</v>
      </c>
      <c r="AC22" s="15">
        <f t="shared" si="4"/>
        <v>27</v>
      </c>
      <c r="AD22" s="15">
        <f t="shared" si="4"/>
        <v>28</v>
      </c>
      <c r="AE22" s="15">
        <f t="shared" si="4"/>
        <v>29</v>
      </c>
      <c r="AF22" s="15">
        <f t="shared" si="4"/>
        <v>30</v>
      </c>
      <c r="AG22" s="15">
        <f t="shared" si="4"/>
        <v>31</v>
      </c>
      <c r="AH22" s="74"/>
      <c r="AI22" s="75"/>
      <c r="AJ22" s="78"/>
      <c r="AK22" s="79"/>
    </row>
    <row r="23" spans="2:37" x14ac:dyDescent="0.2">
      <c r="B23" s="9" t="s">
        <v>4</v>
      </c>
      <c r="C23" s="15" t="s">
        <v>3</v>
      </c>
      <c r="D23" s="15" t="s">
        <v>31</v>
      </c>
      <c r="E23" s="15" t="s">
        <v>32</v>
      </c>
      <c r="F23" s="18" t="s">
        <v>33</v>
      </c>
      <c r="G23" s="18" t="s">
        <v>26</v>
      </c>
      <c r="H23" s="15" t="s">
        <v>28</v>
      </c>
      <c r="I23" s="15" t="s">
        <v>29</v>
      </c>
      <c r="J23" s="15" t="s">
        <v>30</v>
      </c>
      <c r="K23" s="15" t="s">
        <v>31</v>
      </c>
      <c r="L23" s="15" t="s">
        <v>32</v>
      </c>
      <c r="M23" s="24" t="s">
        <v>33</v>
      </c>
      <c r="N23" s="18" t="s">
        <v>26</v>
      </c>
      <c r="O23" s="15" t="s">
        <v>28</v>
      </c>
      <c r="P23" s="15" t="s">
        <v>29</v>
      </c>
      <c r="Q23" s="15" t="s">
        <v>30</v>
      </c>
      <c r="R23" s="15" t="s">
        <v>31</v>
      </c>
      <c r="S23" s="15" t="s">
        <v>32</v>
      </c>
      <c r="T23" s="18" t="s">
        <v>33</v>
      </c>
      <c r="U23" s="18" t="s">
        <v>26</v>
      </c>
      <c r="V23" s="15" t="s">
        <v>28</v>
      </c>
      <c r="W23" s="15" t="s">
        <v>29</v>
      </c>
      <c r="X23" s="15" t="s">
        <v>30</v>
      </c>
      <c r="Y23" s="15" t="s">
        <v>31</v>
      </c>
      <c r="Z23" s="15" t="s">
        <v>32</v>
      </c>
      <c r="AA23" s="18" t="s">
        <v>33</v>
      </c>
      <c r="AB23" s="18" t="s">
        <v>26</v>
      </c>
      <c r="AC23" s="15" t="s">
        <v>28</v>
      </c>
      <c r="AD23" s="15" t="s">
        <v>29</v>
      </c>
      <c r="AE23" s="15" t="s">
        <v>30</v>
      </c>
      <c r="AF23" s="15" t="s">
        <v>31</v>
      </c>
      <c r="AG23" s="15" t="s">
        <v>32</v>
      </c>
      <c r="AH23" s="80" t="s">
        <v>24</v>
      </c>
      <c r="AI23" s="82" t="s">
        <v>56</v>
      </c>
      <c r="AJ23" s="84" t="s">
        <v>24</v>
      </c>
      <c r="AK23" s="86" t="s">
        <v>56</v>
      </c>
    </row>
    <row r="24" spans="2:37" s="3" customFormat="1" ht="75" customHeight="1" x14ac:dyDescent="0.2">
      <c r="B24" s="11" t="s">
        <v>11</v>
      </c>
      <c r="C24" s="16"/>
      <c r="D24" s="16"/>
      <c r="E24" s="16"/>
      <c r="F24" s="19"/>
      <c r="G24" s="19"/>
      <c r="H24" s="16"/>
      <c r="I24" s="16"/>
      <c r="J24" s="16"/>
      <c r="K24" s="16"/>
      <c r="L24" s="16"/>
      <c r="M24" s="25" t="s">
        <v>15</v>
      </c>
      <c r="N24" s="19"/>
      <c r="O24" s="16"/>
      <c r="P24" s="16"/>
      <c r="Q24" s="16"/>
      <c r="R24" s="16"/>
      <c r="S24" s="16"/>
      <c r="T24" s="19"/>
      <c r="U24" s="19"/>
      <c r="V24" s="16"/>
      <c r="W24" s="16"/>
      <c r="X24" s="16"/>
      <c r="Y24" s="16"/>
      <c r="Z24" s="16"/>
      <c r="AA24" s="19"/>
      <c r="AB24" s="19"/>
      <c r="AC24" s="16"/>
      <c r="AD24" s="16"/>
      <c r="AE24" s="16"/>
      <c r="AF24" s="16"/>
      <c r="AG24" s="16"/>
      <c r="AH24" s="81"/>
      <c r="AI24" s="83"/>
      <c r="AJ24" s="85"/>
      <c r="AK24" s="87"/>
    </row>
    <row r="25" spans="2:37" s="1" customFormat="1" x14ac:dyDescent="0.2">
      <c r="B25" s="9" t="s">
        <v>2</v>
      </c>
      <c r="C25" s="15"/>
      <c r="D25" s="15"/>
      <c r="E25" s="15"/>
      <c r="F25" s="18"/>
      <c r="G25" s="18"/>
      <c r="H25" s="15"/>
      <c r="I25" s="15"/>
      <c r="J25" s="15"/>
      <c r="K25" s="15"/>
      <c r="L25" s="15"/>
      <c r="M25" s="24"/>
      <c r="N25" s="18"/>
      <c r="O25" s="15"/>
      <c r="P25" s="15"/>
      <c r="Q25" s="15"/>
      <c r="R25" s="15"/>
      <c r="S25" s="15"/>
      <c r="T25" s="18"/>
      <c r="U25" s="18"/>
      <c r="V25" s="15"/>
      <c r="W25" s="15"/>
      <c r="X25" s="15"/>
      <c r="Y25" s="15"/>
      <c r="Z25" s="15"/>
      <c r="AA25" s="18"/>
      <c r="AB25" s="18"/>
      <c r="AC25" s="15"/>
      <c r="AD25" s="15"/>
      <c r="AE25" s="15"/>
      <c r="AF25" s="15"/>
      <c r="AG25" s="15"/>
      <c r="AH25" s="13">
        <f>COUNTIF(C25:AG25,"●")</f>
        <v>0</v>
      </c>
      <c r="AI25" s="88">
        <f>AH26/31</f>
        <v>0</v>
      </c>
      <c r="AJ25" s="44">
        <f>AJ18+AH25</f>
        <v>0</v>
      </c>
      <c r="AK25" s="90">
        <f>AJ26/(30+31+31)</f>
        <v>0</v>
      </c>
    </row>
    <row r="26" spans="2:37" s="1" customFormat="1" ht="13.8" thickBot="1" x14ac:dyDescent="0.25">
      <c r="B26" s="10" t="s">
        <v>44</v>
      </c>
      <c r="C26" s="17"/>
      <c r="D26" s="17"/>
      <c r="E26" s="17"/>
      <c r="F26" s="20"/>
      <c r="G26" s="20"/>
      <c r="H26" s="17"/>
      <c r="I26" s="17"/>
      <c r="J26" s="17"/>
      <c r="K26" s="17"/>
      <c r="L26" s="17"/>
      <c r="M26" s="26"/>
      <c r="N26" s="20"/>
      <c r="O26" s="17"/>
      <c r="P26" s="17"/>
      <c r="Q26" s="17"/>
      <c r="R26" s="17"/>
      <c r="S26" s="17"/>
      <c r="T26" s="20"/>
      <c r="U26" s="20"/>
      <c r="V26" s="17"/>
      <c r="W26" s="17"/>
      <c r="X26" s="17"/>
      <c r="Y26" s="17"/>
      <c r="Z26" s="17"/>
      <c r="AA26" s="20"/>
      <c r="AB26" s="20"/>
      <c r="AC26" s="17"/>
      <c r="AD26" s="17"/>
      <c r="AE26" s="17"/>
      <c r="AF26" s="17"/>
      <c r="AG26" s="17"/>
      <c r="AH26" s="14">
        <f>COUNTIF(C26:AG26,"●")</f>
        <v>0</v>
      </c>
      <c r="AI26" s="89"/>
      <c r="AJ26" s="45">
        <f>AJ19+AH26</f>
        <v>0</v>
      </c>
      <c r="AK26" s="91"/>
    </row>
    <row r="27" spans="2:37" ht="13.8" thickBot="1" x14ac:dyDescent="0.25"/>
    <row r="28" spans="2:37" ht="13.5" customHeight="1" x14ac:dyDescent="0.2">
      <c r="B28" s="8" t="s">
        <v>0</v>
      </c>
      <c r="C28" s="69">
        <v>9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92"/>
      <c r="AH28" s="72" t="s">
        <v>38</v>
      </c>
      <c r="AI28" s="73"/>
      <c r="AJ28" s="76" t="s">
        <v>37</v>
      </c>
      <c r="AK28" s="77"/>
    </row>
    <row r="29" spans="2:37" x14ac:dyDescent="0.2">
      <c r="B29" s="9" t="s">
        <v>1</v>
      </c>
      <c r="C29" s="18">
        <v>1</v>
      </c>
      <c r="D29" s="18">
        <f t="shared" ref="D29:E29" si="5">+C29+1</f>
        <v>2</v>
      </c>
      <c r="E29" s="15">
        <f t="shared" si="5"/>
        <v>3</v>
      </c>
      <c r="F29" s="15">
        <f>+E29+1</f>
        <v>4</v>
      </c>
      <c r="G29" s="15">
        <f t="shared" ref="G29:M29" si="6">+F29+1</f>
        <v>5</v>
      </c>
      <c r="H29" s="15">
        <f t="shared" si="6"/>
        <v>6</v>
      </c>
      <c r="I29" s="15">
        <f t="shared" si="6"/>
        <v>7</v>
      </c>
      <c r="J29" s="18">
        <f t="shared" si="6"/>
        <v>8</v>
      </c>
      <c r="K29" s="18">
        <f t="shared" si="6"/>
        <v>9</v>
      </c>
      <c r="L29" s="15">
        <f t="shared" si="6"/>
        <v>10</v>
      </c>
      <c r="M29" s="15">
        <f t="shared" si="6"/>
        <v>11</v>
      </c>
      <c r="N29" s="15">
        <f>+M29+1</f>
        <v>12</v>
      </c>
      <c r="O29" s="15">
        <f>+N29+1</f>
        <v>13</v>
      </c>
      <c r="P29" s="15">
        <f t="shared" ref="P29:AF29" si="7">+O29+1</f>
        <v>14</v>
      </c>
      <c r="Q29" s="18">
        <f t="shared" si="7"/>
        <v>15</v>
      </c>
      <c r="R29" s="18">
        <f t="shared" si="7"/>
        <v>16</v>
      </c>
      <c r="S29" s="24">
        <f t="shared" si="7"/>
        <v>17</v>
      </c>
      <c r="T29" s="15">
        <f t="shared" si="7"/>
        <v>18</v>
      </c>
      <c r="U29" s="15">
        <f t="shared" si="7"/>
        <v>19</v>
      </c>
      <c r="V29" s="15">
        <f t="shared" si="7"/>
        <v>20</v>
      </c>
      <c r="W29" s="15">
        <f t="shared" si="7"/>
        <v>21</v>
      </c>
      <c r="X29" s="18">
        <f t="shared" si="7"/>
        <v>22</v>
      </c>
      <c r="Y29" s="24">
        <f t="shared" si="7"/>
        <v>23</v>
      </c>
      <c r="Z29" s="24">
        <f t="shared" si="7"/>
        <v>24</v>
      </c>
      <c r="AA29" s="15">
        <f t="shared" si="7"/>
        <v>25</v>
      </c>
      <c r="AB29" s="15">
        <f t="shared" si="7"/>
        <v>26</v>
      </c>
      <c r="AC29" s="15">
        <f t="shared" si="7"/>
        <v>27</v>
      </c>
      <c r="AD29" s="15">
        <f t="shared" si="7"/>
        <v>28</v>
      </c>
      <c r="AE29" s="18">
        <f t="shared" si="7"/>
        <v>29</v>
      </c>
      <c r="AF29" s="18">
        <f t="shared" si="7"/>
        <v>30</v>
      </c>
      <c r="AG29" s="2"/>
      <c r="AH29" s="74"/>
      <c r="AI29" s="75"/>
      <c r="AJ29" s="78"/>
      <c r="AK29" s="79"/>
    </row>
    <row r="30" spans="2:37" x14ac:dyDescent="0.2">
      <c r="B30" s="9" t="s">
        <v>4</v>
      </c>
      <c r="C30" s="18" t="s">
        <v>7</v>
      </c>
      <c r="D30" s="18" t="s">
        <v>26</v>
      </c>
      <c r="E30" s="15" t="s">
        <v>28</v>
      </c>
      <c r="F30" s="15" t="s">
        <v>29</v>
      </c>
      <c r="G30" s="15" t="s">
        <v>30</v>
      </c>
      <c r="H30" s="15" t="s">
        <v>31</v>
      </c>
      <c r="I30" s="15" t="s">
        <v>32</v>
      </c>
      <c r="J30" s="18" t="s">
        <v>33</v>
      </c>
      <c r="K30" s="18" t="s">
        <v>26</v>
      </c>
      <c r="L30" s="15" t="s">
        <v>28</v>
      </c>
      <c r="M30" s="15" t="s">
        <v>29</v>
      </c>
      <c r="N30" s="15" t="s">
        <v>30</v>
      </c>
      <c r="O30" s="15" t="s">
        <v>31</v>
      </c>
      <c r="P30" s="15" t="s">
        <v>32</v>
      </c>
      <c r="Q30" s="18" t="s">
        <v>33</v>
      </c>
      <c r="R30" s="18" t="s">
        <v>26</v>
      </c>
      <c r="S30" s="24" t="s">
        <v>28</v>
      </c>
      <c r="T30" s="15" t="s">
        <v>29</v>
      </c>
      <c r="U30" s="15" t="s">
        <v>30</v>
      </c>
      <c r="V30" s="15" t="s">
        <v>31</v>
      </c>
      <c r="W30" s="15" t="s">
        <v>32</v>
      </c>
      <c r="X30" s="18" t="s">
        <v>33</v>
      </c>
      <c r="Y30" s="24" t="s">
        <v>26</v>
      </c>
      <c r="Z30" s="24" t="s">
        <v>28</v>
      </c>
      <c r="AA30" s="15" t="s">
        <v>29</v>
      </c>
      <c r="AB30" s="15" t="s">
        <v>30</v>
      </c>
      <c r="AC30" s="15" t="s">
        <v>31</v>
      </c>
      <c r="AD30" s="15" t="s">
        <v>32</v>
      </c>
      <c r="AE30" s="18" t="s">
        <v>33</v>
      </c>
      <c r="AF30" s="18" t="s">
        <v>26</v>
      </c>
      <c r="AG30" s="2"/>
      <c r="AH30" s="80" t="s">
        <v>24</v>
      </c>
      <c r="AI30" s="82" t="s">
        <v>56</v>
      </c>
      <c r="AJ30" s="84" t="s">
        <v>24</v>
      </c>
      <c r="AK30" s="86" t="s">
        <v>56</v>
      </c>
    </row>
    <row r="31" spans="2:37" s="3" customFormat="1" ht="75" customHeight="1" x14ac:dyDescent="0.2">
      <c r="B31" s="11" t="s">
        <v>11</v>
      </c>
      <c r="C31" s="19"/>
      <c r="D31" s="19"/>
      <c r="E31" s="16"/>
      <c r="F31" s="16"/>
      <c r="G31" s="16"/>
      <c r="H31" s="16"/>
      <c r="I31" s="16"/>
      <c r="J31" s="19"/>
      <c r="K31" s="19"/>
      <c r="L31" s="16"/>
      <c r="M31" s="16"/>
      <c r="N31" s="16"/>
      <c r="O31" s="16"/>
      <c r="P31" s="16"/>
      <c r="Q31" s="19"/>
      <c r="R31" s="19"/>
      <c r="S31" s="25" t="s">
        <v>16</v>
      </c>
      <c r="T31" s="16"/>
      <c r="U31" s="16"/>
      <c r="V31" s="16"/>
      <c r="W31" s="16"/>
      <c r="X31" s="19"/>
      <c r="Y31" s="25" t="s">
        <v>17</v>
      </c>
      <c r="Z31" s="25" t="s">
        <v>13</v>
      </c>
      <c r="AA31" s="16"/>
      <c r="AB31" s="16"/>
      <c r="AC31" s="16"/>
      <c r="AD31" s="16"/>
      <c r="AE31" s="19"/>
      <c r="AF31" s="19"/>
      <c r="AG31" s="4"/>
      <c r="AH31" s="81"/>
      <c r="AI31" s="83"/>
      <c r="AJ31" s="85"/>
      <c r="AK31" s="87"/>
    </row>
    <row r="32" spans="2:37" s="1" customFormat="1" x14ac:dyDescent="0.2">
      <c r="B32" s="9" t="s">
        <v>2</v>
      </c>
      <c r="C32" s="18"/>
      <c r="D32" s="18"/>
      <c r="E32" s="15"/>
      <c r="F32" s="15"/>
      <c r="G32" s="15"/>
      <c r="H32" s="15"/>
      <c r="I32" s="15"/>
      <c r="J32" s="18"/>
      <c r="K32" s="18"/>
      <c r="L32" s="15"/>
      <c r="M32" s="15"/>
      <c r="N32" s="15"/>
      <c r="O32" s="15"/>
      <c r="P32" s="15"/>
      <c r="Q32" s="18"/>
      <c r="R32" s="18"/>
      <c r="S32" s="24"/>
      <c r="T32" s="15"/>
      <c r="U32" s="15"/>
      <c r="V32" s="15"/>
      <c r="W32" s="15"/>
      <c r="X32" s="18"/>
      <c r="Y32" s="24"/>
      <c r="Z32" s="24"/>
      <c r="AA32" s="15"/>
      <c r="AB32" s="15"/>
      <c r="AC32" s="15"/>
      <c r="AD32" s="15"/>
      <c r="AE32" s="18"/>
      <c r="AF32" s="18"/>
      <c r="AG32" s="2"/>
      <c r="AH32" s="13">
        <f>COUNTIF(C32:AG32,"●")</f>
        <v>0</v>
      </c>
      <c r="AI32" s="88">
        <f>AH33/30</f>
        <v>0</v>
      </c>
      <c r="AJ32" s="44">
        <f>AJ25+AH32</f>
        <v>0</v>
      </c>
      <c r="AK32" s="90">
        <f>AJ33/(30+31+31+30)</f>
        <v>0</v>
      </c>
    </row>
    <row r="33" spans="2:37" s="1" customFormat="1" ht="13.8" thickBot="1" x14ac:dyDescent="0.25">
      <c r="B33" s="10" t="s">
        <v>44</v>
      </c>
      <c r="C33" s="20"/>
      <c r="D33" s="20"/>
      <c r="E33" s="17"/>
      <c r="F33" s="17"/>
      <c r="G33" s="17"/>
      <c r="H33" s="17"/>
      <c r="I33" s="17"/>
      <c r="J33" s="20"/>
      <c r="K33" s="20"/>
      <c r="L33" s="17"/>
      <c r="M33" s="17"/>
      <c r="N33" s="17"/>
      <c r="O33" s="17"/>
      <c r="P33" s="17"/>
      <c r="Q33" s="20"/>
      <c r="R33" s="20"/>
      <c r="S33" s="26"/>
      <c r="T33" s="17"/>
      <c r="U33" s="17"/>
      <c r="V33" s="17"/>
      <c r="W33" s="17"/>
      <c r="X33" s="20"/>
      <c r="Y33" s="26"/>
      <c r="Z33" s="26"/>
      <c r="AA33" s="17"/>
      <c r="AB33" s="17"/>
      <c r="AC33" s="17"/>
      <c r="AD33" s="17"/>
      <c r="AE33" s="20"/>
      <c r="AF33" s="20"/>
      <c r="AG33" s="12"/>
      <c r="AH33" s="14">
        <f>COUNTIF(C33:AG33,"●")</f>
        <v>0</v>
      </c>
      <c r="AI33" s="89"/>
      <c r="AJ33" s="45">
        <f>AJ26+AH33</f>
        <v>0</v>
      </c>
      <c r="AK33" s="91"/>
    </row>
    <row r="34" spans="2:37" ht="13.8" thickBot="1" x14ac:dyDescent="0.25"/>
    <row r="35" spans="2:37" ht="13.5" customHeight="1" x14ac:dyDescent="0.2">
      <c r="B35" s="8" t="s">
        <v>0</v>
      </c>
      <c r="C35" s="69">
        <v>10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92"/>
      <c r="AH35" s="72" t="s">
        <v>38</v>
      </c>
      <c r="AI35" s="73"/>
      <c r="AJ35" s="76" t="s">
        <v>37</v>
      </c>
      <c r="AK35" s="77"/>
    </row>
    <row r="36" spans="2:37" x14ac:dyDescent="0.2">
      <c r="B36" s="9" t="s">
        <v>1</v>
      </c>
      <c r="C36" s="15">
        <v>1</v>
      </c>
      <c r="D36" s="15">
        <f t="shared" ref="D36:E36" si="8">+C36+1</f>
        <v>2</v>
      </c>
      <c r="E36" s="15">
        <f t="shared" si="8"/>
        <v>3</v>
      </c>
      <c r="F36" s="15">
        <f>+E36+1</f>
        <v>4</v>
      </c>
      <c r="G36" s="15">
        <f t="shared" ref="G36" si="9">+F36+1</f>
        <v>5</v>
      </c>
      <c r="H36" s="18">
        <f>+G36+1</f>
        <v>6</v>
      </c>
      <c r="I36" s="18">
        <f t="shared" ref="I36:N36" si="10">+H36+1</f>
        <v>7</v>
      </c>
      <c r="J36" s="24">
        <f t="shared" si="10"/>
        <v>8</v>
      </c>
      <c r="K36" s="15">
        <f t="shared" si="10"/>
        <v>9</v>
      </c>
      <c r="L36" s="15">
        <f t="shared" si="10"/>
        <v>10</v>
      </c>
      <c r="M36" s="15">
        <f t="shared" si="10"/>
        <v>11</v>
      </c>
      <c r="N36" s="15">
        <f t="shared" si="10"/>
        <v>12</v>
      </c>
      <c r="O36" s="18">
        <f>+N36+1</f>
        <v>13</v>
      </c>
      <c r="P36" s="18">
        <f t="shared" ref="P36:AG36" si="11">+O36+1</f>
        <v>14</v>
      </c>
      <c r="Q36" s="15">
        <f t="shared" si="11"/>
        <v>15</v>
      </c>
      <c r="R36" s="15">
        <f t="shared" si="11"/>
        <v>16</v>
      </c>
      <c r="S36" s="15">
        <f t="shared" si="11"/>
        <v>17</v>
      </c>
      <c r="T36" s="15">
        <f t="shared" si="11"/>
        <v>18</v>
      </c>
      <c r="U36" s="15">
        <f t="shared" si="11"/>
        <v>19</v>
      </c>
      <c r="V36" s="18">
        <f t="shared" si="11"/>
        <v>20</v>
      </c>
      <c r="W36" s="18">
        <f t="shared" si="11"/>
        <v>21</v>
      </c>
      <c r="X36" s="15">
        <f t="shared" si="11"/>
        <v>22</v>
      </c>
      <c r="Y36" s="15">
        <f t="shared" si="11"/>
        <v>23</v>
      </c>
      <c r="Z36" s="15">
        <f t="shared" si="11"/>
        <v>24</v>
      </c>
      <c r="AA36" s="15">
        <f t="shared" si="11"/>
        <v>25</v>
      </c>
      <c r="AB36" s="15">
        <f t="shared" si="11"/>
        <v>26</v>
      </c>
      <c r="AC36" s="18">
        <f t="shared" si="11"/>
        <v>27</v>
      </c>
      <c r="AD36" s="18">
        <f t="shared" si="11"/>
        <v>28</v>
      </c>
      <c r="AE36" s="15">
        <f t="shared" si="11"/>
        <v>29</v>
      </c>
      <c r="AF36" s="15">
        <f t="shared" si="11"/>
        <v>30</v>
      </c>
      <c r="AG36" s="15">
        <f t="shared" si="11"/>
        <v>31</v>
      </c>
      <c r="AH36" s="74"/>
      <c r="AI36" s="75"/>
      <c r="AJ36" s="78"/>
      <c r="AK36" s="79"/>
    </row>
    <row r="37" spans="2:37" x14ac:dyDescent="0.2">
      <c r="B37" s="9" t="s">
        <v>4</v>
      </c>
      <c r="C37" s="15" t="s">
        <v>0</v>
      </c>
      <c r="D37" s="15" t="s">
        <v>29</v>
      </c>
      <c r="E37" s="15" t="s">
        <v>30</v>
      </c>
      <c r="F37" s="15" t="s">
        <v>31</v>
      </c>
      <c r="G37" s="15" t="s">
        <v>32</v>
      </c>
      <c r="H37" s="18" t="s">
        <v>33</v>
      </c>
      <c r="I37" s="18" t="s">
        <v>26</v>
      </c>
      <c r="J37" s="24" t="s">
        <v>28</v>
      </c>
      <c r="K37" s="15" t="s">
        <v>29</v>
      </c>
      <c r="L37" s="15" t="s">
        <v>30</v>
      </c>
      <c r="M37" s="15" t="s">
        <v>31</v>
      </c>
      <c r="N37" s="15" t="s">
        <v>32</v>
      </c>
      <c r="O37" s="18" t="s">
        <v>33</v>
      </c>
      <c r="P37" s="18" t="s">
        <v>26</v>
      </c>
      <c r="Q37" s="15" t="s">
        <v>28</v>
      </c>
      <c r="R37" s="15" t="s">
        <v>29</v>
      </c>
      <c r="S37" s="15" t="s">
        <v>30</v>
      </c>
      <c r="T37" s="15" t="s">
        <v>31</v>
      </c>
      <c r="U37" s="15" t="s">
        <v>32</v>
      </c>
      <c r="V37" s="18" t="s">
        <v>33</v>
      </c>
      <c r="W37" s="18" t="s">
        <v>26</v>
      </c>
      <c r="X37" s="15" t="s">
        <v>28</v>
      </c>
      <c r="Y37" s="15" t="s">
        <v>29</v>
      </c>
      <c r="Z37" s="15" t="s">
        <v>30</v>
      </c>
      <c r="AA37" s="15" t="s">
        <v>31</v>
      </c>
      <c r="AB37" s="15" t="s">
        <v>32</v>
      </c>
      <c r="AC37" s="18" t="s">
        <v>33</v>
      </c>
      <c r="AD37" s="18" t="s">
        <v>26</v>
      </c>
      <c r="AE37" s="15" t="s">
        <v>28</v>
      </c>
      <c r="AF37" s="15" t="s">
        <v>29</v>
      </c>
      <c r="AG37" s="15" t="s">
        <v>30</v>
      </c>
      <c r="AH37" s="80" t="s">
        <v>24</v>
      </c>
      <c r="AI37" s="82" t="s">
        <v>56</v>
      </c>
      <c r="AJ37" s="84" t="s">
        <v>24</v>
      </c>
      <c r="AK37" s="86" t="s">
        <v>56</v>
      </c>
    </row>
    <row r="38" spans="2:37" s="3" customFormat="1" ht="75" customHeight="1" x14ac:dyDescent="0.2">
      <c r="B38" s="11" t="s">
        <v>11</v>
      </c>
      <c r="C38" s="16"/>
      <c r="D38" s="16"/>
      <c r="E38" s="16"/>
      <c r="F38" s="16"/>
      <c r="G38" s="16"/>
      <c r="H38" s="19"/>
      <c r="I38" s="19"/>
      <c r="J38" s="25" t="s">
        <v>18</v>
      </c>
      <c r="K38" s="16"/>
      <c r="L38" s="16"/>
      <c r="M38" s="16"/>
      <c r="N38" s="16"/>
      <c r="O38" s="19"/>
      <c r="P38" s="19"/>
      <c r="Q38" s="16"/>
      <c r="R38" s="16"/>
      <c r="S38" s="16"/>
      <c r="T38" s="16"/>
      <c r="U38" s="16"/>
      <c r="V38" s="19"/>
      <c r="W38" s="19"/>
      <c r="X38" s="16"/>
      <c r="Y38" s="16"/>
      <c r="Z38" s="16"/>
      <c r="AA38" s="16"/>
      <c r="AB38" s="16"/>
      <c r="AC38" s="19"/>
      <c r="AD38" s="19"/>
      <c r="AE38" s="16"/>
      <c r="AF38" s="16"/>
      <c r="AG38" s="16"/>
      <c r="AH38" s="81"/>
      <c r="AI38" s="83"/>
      <c r="AJ38" s="85"/>
      <c r="AK38" s="87"/>
    </row>
    <row r="39" spans="2:37" s="1" customFormat="1" x14ac:dyDescent="0.2">
      <c r="B39" s="9" t="s">
        <v>2</v>
      </c>
      <c r="C39" s="15"/>
      <c r="D39" s="15"/>
      <c r="E39" s="15"/>
      <c r="F39" s="15"/>
      <c r="G39" s="15"/>
      <c r="H39" s="18"/>
      <c r="I39" s="18"/>
      <c r="J39" s="24"/>
      <c r="K39" s="15"/>
      <c r="L39" s="15"/>
      <c r="M39" s="15"/>
      <c r="N39" s="15"/>
      <c r="O39" s="18"/>
      <c r="P39" s="18"/>
      <c r="Q39" s="15"/>
      <c r="R39" s="15"/>
      <c r="S39" s="15"/>
      <c r="T39" s="15"/>
      <c r="U39" s="15"/>
      <c r="V39" s="18"/>
      <c r="W39" s="18"/>
      <c r="X39" s="15"/>
      <c r="Y39" s="15"/>
      <c r="Z39" s="15"/>
      <c r="AA39" s="15"/>
      <c r="AB39" s="15"/>
      <c r="AC39" s="18"/>
      <c r="AD39" s="18"/>
      <c r="AE39" s="15"/>
      <c r="AF39" s="15"/>
      <c r="AG39" s="15"/>
      <c r="AH39" s="13">
        <f>COUNTIF(C39:AG39,"●")</f>
        <v>0</v>
      </c>
      <c r="AI39" s="88">
        <f>AH40/31</f>
        <v>0</v>
      </c>
      <c r="AJ39" s="44">
        <f>AJ32+AH39</f>
        <v>0</v>
      </c>
      <c r="AK39" s="90">
        <f>AJ40/(30+31+31+30+31)</f>
        <v>0</v>
      </c>
    </row>
    <row r="40" spans="2:37" s="1" customFormat="1" ht="13.8" thickBot="1" x14ac:dyDescent="0.25">
      <c r="B40" s="10" t="s">
        <v>44</v>
      </c>
      <c r="C40" s="17"/>
      <c r="D40" s="17"/>
      <c r="E40" s="17"/>
      <c r="F40" s="17"/>
      <c r="G40" s="17"/>
      <c r="H40" s="20"/>
      <c r="I40" s="20"/>
      <c r="J40" s="26"/>
      <c r="K40" s="17"/>
      <c r="L40" s="17"/>
      <c r="M40" s="17"/>
      <c r="N40" s="17"/>
      <c r="O40" s="20"/>
      <c r="P40" s="20"/>
      <c r="Q40" s="17"/>
      <c r="R40" s="17"/>
      <c r="S40" s="17"/>
      <c r="T40" s="17"/>
      <c r="U40" s="17"/>
      <c r="V40" s="20"/>
      <c r="W40" s="20"/>
      <c r="X40" s="17"/>
      <c r="Y40" s="17"/>
      <c r="Z40" s="17"/>
      <c r="AA40" s="17"/>
      <c r="AB40" s="17"/>
      <c r="AC40" s="20"/>
      <c r="AD40" s="20"/>
      <c r="AE40" s="17"/>
      <c r="AF40" s="17"/>
      <c r="AG40" s="17"/>
      <c r="AH40" s="14">
        <f>COUNTIF(C40:AG40,"●")</f>
        <v>0</v>
      </c>
      <c r="AI40" s="89"/>
      <c r="AJ40" s="45">
        <f>AJ33+AH40</f>
        <v>0</v>
      </c>
      <c r="AK40" s="91"/>
    </row>
    <row r="41" spans="2:37" ht="13.8" thickBot="1" x14ac:dyDescent="0.25"/>
    <row r="42" spans="2:37" ht="13.5" customHeight="1" x14ac:dyDescent="0.2">
      <c r="B42" s="8" t="s">
        <v>0</v>
      </c>
      <c r="C42" s="69">
        <v>11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92"/>
      <c r="AH42" s="72" t="s">
        <v>38</v>
      </c>
      <c r="AI42" s="73"/>
      <c r="AJ42" s="76" t="s">
        <v>37</v>
      </c>
      <c r="AK42" s="77"/>
    </row>
    <row r="43" spans="2:37" x14ac:dyDescent="0.2">
      <c r="B43" s="9" t="s">
        <v>1</v>
      </c>
      <c r="C43" s="15">
        <v>1</v>
      </c>
      <c r="D43" s="15">
        <f t="shared" ref="D43:E43" si="12">+C43+1</f>
        <v>2</v>
      </c>
      <c r="E43" s="24">
        <f t="shared" si="12"/>
        <v>3</v>
      </c>
      <c r="F43" s="18">
        <f>+E43+1</f>
        <v>4</v>
      </c>
      <c r="G43" s="15">
        <f t="shared" ref="G43" si="13">+F43+1</f>
        <v>5</v>
      </c>
      <c r="H43" s="15">
        <f>+G43+1</f>
        <v>6</v>
      </c>
      <c r="I43" s="15">
        <f t="shared" ref="I43:L43" si="14">+H43+1</f>
        <v>7</v>
      </c>
      <c r="J43" s="15">
        <f t="shared" si="14"/>
        <v>8</v>
      </c>
      <c r="K43" s="15">
        <f t="shared" si="14"/>
        <v>9</v>
      </c>
      <c r="L43" s="18">
        <f t="shared" si="14"/>
        <v>10</v>
      </c>
      <c r="M43" s="18">
        <f>+L43+1</f>
        <v>11</v>
      </c>
      <c r="N43" s="15">
        <f>+M43+1</f>
        <v>12</v>
      </c>
      <c r="O43" s="15">
        <f>+N43+1</f>
        <v>13</v>
      </c>
      <c r="P43" s="15">
        <f t="shared" ref="P43:AF43" si="15">+O43+1</f>
        <v>14</v>
      </c>
      <c r="Q43" s="15">
        <f t="shared" si="15"/>
        <v>15</v>
      </c>
      <c r="R43" s="15">
        <f t="shared" si="15"/>
        <v>16</v>
      </c>
      <c r="S43" s="18">
        <f t="shared" si="15"/>
        <v>17</v>
      </c>
      <c r="T43" s="18">
        <f t="shared" si="15"/>
        <v>18</v>
      </c>
      <c r="U43" s="15">
        <f t="shared" si="15"/>
        <v>19</v>
      </c>
      <c r="V43" s="15">
        <f t="shared" si="15"/>
        <v>20</v>
      </c>
      <c r="W43" s="15">
        <f t="shared" si="15"/>
        <v>21</v>
      </c>
      <c r="X43" s="15">
        <f t="shared" si="15"/>
        <v>22</v>
      </c>
      <c r="Y43" s="24">
        <f t="shared" si="15"/>
        <v>23</v>
      </c>
      <c r="Z43" s="18">
        <f t="shared" si="15"/>
        <v>24</v>
      </c>
      <c r="AA43" s="18">
        <f t="shared" si="15"/>
        <v>25</v>
      </c>
      <c r="AB43" s="15">
        <f t="shared" si="15"/>
        <v>26</v>
      </c>
      <c r="AC43" s="15">
        <f t="shared" si="15"/>
        <v>27</v>
      </c>
      <c r="AD43" s="15">
        <f t="shared" si="15"/>
        <v>28</v>
      </c>
      <c r="AE43" s="15">
        <f t="shared" si="15"/>
        <v>29</v>
      </c>
      <c r="AF43" s="15">
        <f t="shared" si="15"/>
        <v>30</v>
      </c>
      <c r="AG43" s="2"/>
      <c r="AH43" s="74"/>
      <c r="AI43" s="75"/>
      <c r="AJ43" s="78"/>
      <c r="AK43" s="79"/>
    </row>
    <row r="44" spans="2:37" x14ac:dyDescent="0.2">
      <c r="B44" s="9" t="s">
        <v>4</v>
      </c>
      <c r="C44" s="15" t="s">
        <v>5</v>
      </c>
      <c r="D44" s="15" t="s">
        <v>32</v>
      </c>
      <c r="E44" s="24" t="s">
        <v>33</v>
      </c>
      <c r="F44" s="18" t="s">
        <v>26</v>
      </c>
      <c r="G44" s="15" t="s">
        <v>28</v>
      </c>
      <c r="H44" s="15" t="s">
        <v>29</v>
      </c>
      <c r="I44" s="15" t="s">
        <v>30</v>
      </c>
      <c r="J44" s="15" t="s">
        <v>31</v>
      </c>
      <c r="K44" s="15" t="s">
        <v>32</v>
      </c>
      <c r="L44" s="18" t="s">
        <v>33</v>
      </c>
      <c r="M44" s="18" t="s">
        <v>26</v>
      </c>
      <c r="N44" s="15" t="s">
        <v>28</v>
      </c>
      <c r="O44" s="15" t="s">
        <v>29</v>
      </c>
      <c r="P44" s="15" t="s">
        <v>30</v>
      </c>
      <c r="Q44" s="15" t="s">
        <v>31</v>
      </c>
      <c r="R44" s="15" t="s">
        <v>32</v>
      </c>
      <c r="S44" s="18" t="s">
        <v>33</v>
      </c>
      <c r="T44" s="18" t="s">
        <v>26</v>
      </c>
      <c r="U44" s="15" t="s">
        <v>28</v>
      </c>
      <c r="V44" s="15" t="s">
        <v>29</v>
      </c>
      <c r="W44" s="15" t="s">
        <v>30</v>
      </c>
      <c r="X44" s="15" t="s">
        <v>31</v>
      </c>
      <c r="Y44" s="24" t="s">
        <v>32</v>
      </c>
      <c r="Z44" s="18" t="s">
        <v>33</v>
      </c>
      <c r="AA44" s="18" t="s">
        <v>26</v>
      </c>
      <c r="AB44" s="15" t="s">
        <v>28</v>
      </c>
      <c r="AC44" s="15" t="s">
        <v>29</v>
      </c>
      <c r="AD44" s="15" t="s">
        <v>30</v>
      </c>
      <c r="AE44" s="15" t="s">
        <v>31</v>
      </c>
      <c r="AF44" s="15" t="s">
        <v>32</v>
      </c>
      <c r="AG44" s="2"/>
      <c r="AH44" s="80" t="s">
        <v>24</v>
      </c>
      <c r="AI44" s="82" t="s">
        <v>56</v>
      </c>
      <c r="AJ44" s="84" t="s">
        <v>24</v>
      </c>
      <c r="AK44" s="86" t="s">
        <v>56</v>
      </c>
    </row>
    <row r="45" spans="2:37" s="3" customFormat="1" ht="75" customHeight="1" x14ac:dyDescent="0.2">
      <c r="B45" s="11" t="s">
        <v>11</v>
      </c>
      <c r="C45" s="16"/>
      <c r="D45" s="16"/>
      <c r="E45" s="25" t="s">
        <v>19</v>
      </c>
      <c r="F45" s="19"/>
      <c r="G45" s="16"/>
      <c r="H45" s="16"/>
      <c r="I45" s="16"/>
      <c r="J45" s="16"/>
      <c r="K45" s="16"/>
      <c r="L45" s="19"/>
      <c r="M45" s="19"/>
      <c r="N45" s="16"/>
      <c r="O45" s="16"/>
      <c r="P45" s="16"/>
      <c r="Q45" s="16"/>
      <c r="R45" s="16"/>
      <c r="S45" s="19"/>
      <c r="T45" s="19"/>
      <c r="U45" s="16"/>
      <c r="V45" s="16"/>
      <c r="W45" s="16"/>
      <c r="X45" s="16"/>
      <c r="Y45" s="25" t="s">
        <v>20</v>
      </c>
      <c r="Z45" s="19"/>
      <c r="AA45" s="19"/>
      <c r="AB45" s="16"/>
      <c r="AC45" s="16"/>
      <c r="AD45" s="16"/>
      <c r="AE45" s="16"/>
      <c r="AF45" s="16"/>
      <c r="AG45" s="4"/>
      <c r="AH45" s="81"/>
      <c r="AI45" s="83"/>
      <c r="AJ45" s="85"/>
      <c r="AK45" s="87"/>
    </row>
    <row r="46" spans="2:37" s="1" customFormat="1" x14ac:dyDescent="0.2">
      <c r="B46" s="9" t="s">
        <v>2</v>
      </c>
      <c r="C46" s="15"/>
      <c r="D46" s="15"/>
      <c r="E46" s="24"/>
      <c r="F46" s="18"/>
      <c r="G46" s="15"/>
      <c r="H46" s="15"/>
      <c r="I46" s="15"/>
      <c r="J46" s="15"/>
      <c r="K46" s="15"/>
      <c r="L46" s="18"/>
      <c r="M46" s="18"/>
      <c r="N46" s="15"/>
      <c r="O46" s="15"/>
      <c r="P46" s="15"/>
      <c r="Q46" s="15"/>
      <c r="R46" s="15"/>
      <c r="S46" s="18"/>
      <c r="T46" s="18"/>
      <c r="U46" s="15"/>
      <c r="V46" s="15"/>
      <c r="W46" s="15"/>
      <c r="X46" s="15"/>
      <c r="Y46" s="24"/>
      <c r="Z46" s="18"/>
      <c r="AA46" s="18"/>
      <c r="AB46" s="15"/>
      <c r="AC46" s="15"/>
      <c r="AD46" s="15"/>
      <c r="AE46" s="15"/>
      <c r="AF46" s="15"/>
      <c r="AG46" s="2"/>
      <c r="AH46" s="13">
        <f>COUNTIF(C46:AG46,"●")</f>
        <v>0</v>
      </c>
      <c r="AI46" s="88">
        <f>AH47/30</f>
        <v>0</v>
      </c>
      <c r="AJ46" s="44">
        <f>AJ39+AH46</f>
        <v>0</v>
      </c>
      <c r="AK46" s="90">
        <f>AJ47/(30+31+31+30+31+30)</f>
        <v>0</v>
      </c>
    </row>
    <row r="47" spans="2:37" s="1" customFormat="1" ht="13.8" thickBot="1" x14ac:dyDescent="0.25">
      <c r="B47" s="10" t="s">
        <v>44</v>
      </c>
      <c r="C47" s="17"/>
      <c r="D47" s="17"/>
      <c r="E47" s="26"/>
      <c r="F47" s="20"/>
      <c r="G47" s="17"/>
      <c r="H47" s="17"/>
      <c r="I47" s="17"/>
      <c r="J47" s="17"/>
      <c r="K47" s="17"/>
      <c r="L47" s="20"/>
      <c r="M47" s="20"/>
      <c r="N47" s="17"/>
      <c r="O47" s="17"/>
      <c r="P47" s="17"/>
      <c r="Q47" s="17"/>
      <c r="R47" s="17"/>
      <c r="S47" s="20"/>
      <c r="T47" s="20"/>
      <c r="U47" s="17"/>
      <c r="V47" s="17"/>
      <c r="W47" s="17"/>
      <c r="X47" s="17"/>
      <c r="Y47" s="26"/>
      <c r="Z47" s="20"/>
      <c r="AA47" s="20"/>
      <c r="AB47" s="17"/>
      <c r="AC47" s="17"/>
      <c r="AD47" s="17"/>
      <c r="AE47" s="17"/>
      <c r="AF47" s="17"/>
      <c r="AG47" s="12"/>
      <c r="AH47" s="14">
        <f>COUNTIF(C47:AG47,"●")</f>
        <v>0</v>
      </c>
      <c r="AI47" s="89"/>
      <c r="AJ47" s="45">
        <f>AJ40+AH47</f>
        <v>0</v>
      </c>
      <c r="AK47" s="91"/>
    </row>
    <row r="48" spans="2:37" ht="13.8" thickBot="1" x14ac:dyDescent="0.25"/>
    <row r="49" spans="2:37" ht="13.5" customHeight="1" x14ac:dyDescent="0.2">
      <c r="B49" s="8" t="s">
        <v>0</v>
      </c>
      <c r="C49" s="69">
        <v>12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92"/>
      <c r="AH49" s="72" t="s">
        <v>38</v>
      </c>
      <c r="AI49" s="73"/>
      <c r="AJ49" s="76" t="s">
        <v>37</v>
      </c>
      <c r="AK49" s="77"/>
    </row>
    <row r="50" spans="2:37" x14ac:dyDescent="0.2">
      <c r="B50" s="9" t="s">
        <v>1</v>
      </c>
      <c r="C50" s="18">
        <v>1</v>
      </c>
      <c r="D50" s="18">
        <f t="shared" ref="D50:E50" si="16">+C50+1</f>
        <v>2</v>
      </c>
      <c r="E50" s="15">
        <f t="shared" si="16"/>
        <v>3</v>
      </c>
      <c r="F50" s="15">
        <f>+E50+1</f>
        <v>4</v>
      </c>
      <c r="G50" s="15">
        <f t="shared" ref="G50" si="17">+F50+1</f>
        <v>5</v>
      </c>
      <c r="H50" s="15">
        <f>+G50+1</f>
        <v>6</v>
      </c>
      <c r="I50" s="15">
        <f t="shared" ref="I50:L50" si="18">+H50+1</f>
        <v>7</v>
      </c>
      <c r="J50" s="18">
        <f t="shared" si="18"/>
        <v>8</v>
      </c>
      <c r="K50" s="18">
        <f t="shared" si="18"/>
        <v>9</v>
      </c>
      <c r="L50" s="15">
        <f t="shared" si="18"/>
        <v>10</v>
      </c>
      <c r="M50" s="15">
        <f>+L50+1</f>
        <v>11</v>
      </c>
      <c r="N50" s="15">
        <f>+M50+1</f>
        <v>12</v>
      </c>
      <c r="O50" s="15">
        <f>+N50+1</f>
        <v>13</v>
      </c>
      <c r="P50" s="15">
        <f t="shared" ref="P50:AG50" si="19">+O50+1</f>
        <v>14</v>
      </c>
      <c r="Q50" s="18">
        <f t="shared" si="19"/>
        <v>15</v>
      </c>
      <c r="R50" s="18">
        <f t="shared" si="19"/>
        <v>16</v>
      </c>
      <c r="S50" s="15">
        <f t="shared" si="19"/>
        <v>17</v>
      </c>
      <c r="T50" s="15">
        <f t="shared" si="19"/>
        <v>18</v>
      </c>
      <c r="U50" s="15">
        <f t="shared" si="19"/>
        <v>19</v>
      </c>
      <c r="V50" s="15">
        <f t="shared" si="19"/>
        <v>20</v>
      </c>
      <c r="W50" s="15">
        <f t="shared" si="19"/>
        <v>21</v>
      </c>
      <c r="X50" s="18">
        <f t="shared" si="19"/>
        <v>22</v>
      </c>
      <c r="Y50" s="24">
        <f t="shared" si="19"/>
        <v>23</v>
      </c>
      <c r="Z50" s="24">
        <f t="shared" si="19"/>
        <v>24</v>
      </c>
      <c r="AA50" s="15">
        <f t="shared" si="19"/>
        <v>25</v>
      </c>
      <c r="AB50" s="15">
        <f t="shared" si="19"/>
        <v>26</v>
      </c>
      <c r="AC50" s="15">
        <f t="shared" si="19"/>
        <v>27</v>
      </c>
      <c r="AD50" s="15">
        <f t="shared" si="19"/>
        <v>28</v>
      </c>
      <c r="AE50" s="18">
        <f t="shared" si="19"/>
        <v>29</v>
      </c>
      <c r="AF50" s="18">
        <f t="shared" si="19"/>
        <v>30</v>
      </c>
      <c r="AG50" s="15">
        <f t="shared" si="19"/>
        <v>31</v>
      </c>
      <c r="AH50" s="74"/>
      <c r="AI50" s="75"/>
      <c r="AJ50" s="78"/>
      <c r="AK50" s="79"/>
    </row>
    <row r="51" spans="2:37" x14ac:dyDescent="0.2">
      <c r="B51" s="9" t="s">
        <v>4</v>
      </c>
      <c r="C51" s="18" t="s">
        <v>7</v>
      </c>
      <c r="D51" s="18" t="s">
        <v>26</v>
      </c>
      <c r="E51" s="15" t="s">
        <v>28</v>
      </c>
      <c r="F51" s="15" t="s">
        <v>29</v>
      </c>
      <c r="G51" s="15" t="s">
        <v>30</v>
      </c>
      <c r="H51" s="15" t="s">
        <v>31</v>
      </c>
      <c r="I51" s="15" t="s">
        <v>32</v>
      </c>
      <c r="J51" s="18" t="s">
        <v>33</v>
      </c>
      <c r="K51" s="18" t="s">
        <v>26</v>
      </c>
      <c r="L51" s="15" t="s">
        <v>28</v>
      </c>
      <c r="M51" s="15" t="s">
        <v>29</v>
      </c>
      <c r="N51" s="15" t="s">
        <v>30</v>
      </c>
      <c r="O51" s="15" t="s">
        <v>31</v>
      </c>
      <c r="P51" s="15" t="s">
        <v>32</v>
      </c>
      <c r="Q51" s="18" t="s">
        <v>33</v>
      </c>
      <c r="R51" s="18" t="s">
        <v>26</v>
      </c>
      <c r="S51" s="15" t="s">
        <v>28</v>
      </c>
      <c r="T51" s="15" t="s">
        <v>29</v>
      </c>
      <c r="U51" s="15" t="s">
        <v>30</v>
      </c>
      <c r="V51" s="15" t="s">
        <v>31</v>
      </c>
      <c r="W51" s="15" t="s">
        <v>32</v>
      </c>
      <c r="X51" s="18" t="s">
        <v>33</v>
      </c>
      <c r="Y51" s="24" t="s">
        <v>26</v>
      </c>
      <c r="Z51" s="24" t="s">
        <v>28</v>
      </c>
      <c r="AA51" s="15" t="s">
        <v>29</v>
      </c>
      <c r="AB51" s="15" t="s">
        <v>30</v>
      </c>
      <c r="AC51" s="15" t="s">
        <v>31</v>
      </c>
      <c r="AD51" s="15" t="s">
        <v>32</v>
      </c>
      <c r="AE51" s="18" t="s">
        <v>33</v>
      </c>
      <c r="AF51" s="18" t="s">
        <v>26</v>
      </c>
      <c r="AG51" s="15" t="s">
        <v>28</v>
      </c>
      <c r="AH51" s="80" t="s">
        <v>24</v>
      </c>
      <c r="AI51" s="82" t="s">
        <v>56</v>
      </c>
      <c r="AJ51" s="84" t="s">
        <v>24</v>
      </c>
      <c r="AK51" s="86" t="s">
        <v>56</v>
      </c>
    </row>
    <row r="52" spans="2:37" s="3" customFormat="1" ht="75" customHeight="1" x14ac:dyDescent="0.2">
      <c r="B52" s="11" t="s">
        <v>11</v>
      </c>
      <c r="C52" s="19"/>
      <c r="D52" s="19"/>
      <c r="E52" s="16"/>
      <c r="F52" s="16"/>
      <c r="G52" s="16"/>
      <c r="H52" s="16"/>
      <c r="I52" s="16"/>
      <c r="J52" s="19"/>
      <c r="K52" s="19"/>
      <c r="L52" s="16"/>
      <c r="M52" s="16"/>
      <c r="N52" s="16"/>
      <c r="O52" s="16"/>
      <c r="P52" s="16"/>
      <c r="Q52" s="19"/>
      <c r="R52" s="19"/>
      <c r="S52" s="16"/>
      <c r="T52" s="16"/>
      <c r="U52" s="16"/>
      <c r="V52" s="16"/>
      <c r="W52" s="16"/>
      <c r="X52" s="19"/>
      <c r="Y52" s="25" t="s">
        <v>21</v>
      </c>
      <c r="Z52" s="25" t="s">
        <v>13</v>
      </c>
      <c r="AA52" s="16"/>
      <c r="AB52" s="16"/>
      <c r="AC52" s="16"/>
      <c r="AD52" s="16"/>
      <c r="AE52" s="19"/>
      <c r="AF52" s="19"/>
      <c r="AG52" s="16"/>
      <c r="AH52" s="81"/>
      <c r="AI52" s="83"/>
      <c r="AJ52" s="85"/>
      <c r="AK52" s="87"/>
    </row>
    <row r="53" spans="2:37" s="1" customFormat="1" x14ac:dyDescent="0.2">
      <c r="B53" s="9" t="s">
        <v>2</v>
      </c>
      <c r="C53" s="18"/>
      <c r="D53" s="18"/>
      <c r="E53" s="15"/>
      <c r="F53" s="15"/>
      <c r="G53" s="15"/>
      <c r="H53" s="15"/>
      <c r="I53" s="15"/>
      <c r="J53" s="18"/>
      <c r="K53" s="18"/>
      <c r="L53" s="15"/>
      <c r="M53" s="15"/>
      <c r="N53" s="15"/>
      <c r="O53" s="15"/>
      <c r="P53" s="15"/>
      <c r="Q53" s="18"/>
      <c r="R53" s="18"/>
      <c r="S53" s="15"/>
      <c r="T53" s="15"/>
      <c r="U53" s="15"/>
      <c r="V53" s="15"/>
      <c r="W53" s="15"/>
      <c r="X53" s="18"/>
      <c r="Y53" s="24"/>
      <c r="Z53" s="24"/>
      <c r="AA53" s="15"/>
      <c r="AB53" s="15"/>
      <c r="AC53" s="15"/>
      <c r="AD53" s="15"/>
      <c r="AE53" s="18"/>
      <c r="AF53" s="18"/>
      <c r="AG53" s="15"/>
      <c r="AH53" s="13">
        <f>COUNTIF(C53:AG53,"●")</f>
        <v>0</v>
      </c>
      <c r="AI53" s="88">
        <f>AH54/31</f>
        <v>0</v>
      </c>
      <c r="AJ53" s="44">
        <f>AJ46+AH53</f>
        <v>0</v>
      </c>
      <c r="AK53" s="90">
        <f>AJ54/(30+31+31+30+31+30+31)</f>
        <v>0</v>
      </c>
    </row>
    <row r="54" spans="2:37" s="1" customFormat="1" ht="13.8" thickBot="1" x14ac:dyDescent="0.25">
      <c r="B54" s="10" t="s">
        <v>44</v>
      </c>
      <c r="C54" s="20"/>
      <c r="D54" s="20"/>
      <c r="E54" s="17"/>
      <c r="F54" s="17"/>
      <c r="G54" s="17"/>
      <c r="H54" s="17"/>
      <c r="I54" s="17"/>
      <c r="J54" s="20"/>
      <c r="K54" s="20"/>
      <c r="L54" s="17"/>
      <c r="M54" s="17"/>
      <c r="N54" s="17"/>
      <c r="O54" s="17"/>
      <c r="P54" s="17"/>
      <c r="Q54" s="20"/>
      <c r="R54" s="20"/>
      <c r="S54" s="17"/>
      <c r="T54" s="17"/>
      <c r="U54" s="17"/>
      <c r="V54" s="17"/>
      <c r="W54" s="17"/>
      <c r="X54" s="20"/>
      <c r="Y54" s="26"/>
      <c r="Z54" s="26"/>
      <c r="AA54" s="17"/>
      <c r="AB54" s="17"/>
      <c r="AC54" s="17"/>
      <c r="AD54" s="17"/>
      <c r="AE54" s="20"/>
      <c r="AF54" s="20"/>
      <c r="AG54" s="17"/>
      <c r="AH54" s="14">
        <f>COUNTIF(C54:AG54,"●")</f>
        <v>0</v>
      </c>
      <c r="AI54" s="89"/>
      <c r="AJ54" s="45">
        <f>AJ47+AH54</f>
        <v>0</v>
      </c>
      <c r="AK54" s="91"/>
    </row>
    <row r="55" spans="2:37" ht="13.8" thickBot="1" x14ac:dyDescent="0.25"/>
    <row r="56" spans="2:37" ht="13.5" customHeight="1" x14ac:dyDescent="0.2">
      <c r="B56" s="8" t="s">
        <v>0</v>
      </c>
      <c r="C56" s="69">
        <v>1</v>
      </c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92"/>
      <c r="AH56" s="72" t="s">
        <v>38</v>
      </c>
      <c r="AI56" s="73"/>
      <c r="AJ56" s="95" t="s">
        <v>37</v>
      </c>
      <c r="AK56" s="96"/>
    </row>
    <row r="57" spans="2:37" x14ac:dyDescent="0.2">
      <c r="B57" s="9" t="s">
        <v>1</v>
      </c>
      <c r="C57" s="24">
        <v>1</v>
      </c>
      <c r="D57" s="15">
        <f t="shared" ref="D57:E57" si="20">+C57+1</f>
        <v>2</v>
      </c>
      <c r="E57" s="15">
        <f t="shared" si="20"/>
        <v>3</v>
      </c>
      <c r="F57" s="15">
        <f>+E57+1</f>
        <v>4</v>
      </c>
      <c r="G57" s="18">
        <f t="shared" ref="G57" si="21">+F57+1</f>
        <v>5</v>
      </c>
      <c r="H57" s="18">
        <f>+G57+1</f>
        <v>6</v>
      </c>
      <c r="I57" s="15">
        <f t="shared" ref="I57:L57" si="22">+H57+1</f>
        <v>7</v>
      </c>
      <c r="J57" s="15">
        <f t="shared" si="22"/>
        <v>8</v>
      </c>
      <c r="K57" s="15">
        <f t="shared" si="22"/>
        <v>9</v>
      </c>
      <c r="L57" s="15">
        <f t="shared" si="22"/>
        <v>10</v>
      </c>
      <c r="M57" s="15">
        <f>+L57+1</f>
        <v>11</v>
      </c>
      <c r="N57" s="18">
        <f>+M57+1</f>
        <v>12</v>
      </c>
      <c r="O57" s="18">
        <f>+N57+1</f>
        <v>13</v>
      </c>
      <c r="P57" s="24">
        <f t="shared" ref="P57:AG57" si="23">+O57+1</f>
        <v>14</v>
      </c>
      <c r="Q57" s="15">
        <f t="shared" si="23"/>
        <v>15</v>
      </c>
      <c r="R57" s="15">
        <f t="shared" si="23"/>
        <v>16</v>
      </c>
      <c r="S57" s="15">
        <f t="shared" si="23"/>
        <v>17</v>
      </c>
      <c r="T57" s="22">
        <f t="shared" si="23"/>
        <v>18</v>
      </c>
      <c r="U57" s="18">
        <f t="shared" si="23"/>
        <v>19</v>
      </c>
      <c r="V57" s="18">
        <f t="shared" si="23"/>
        <v>20</v>
      </c>
      <c r="W57" s="15">
        <f t="shared" si="23"/>
        <v>21</v>
      </c>
      <c r="X57" s="15">
        <f t="shared" si="23"/>
        <v>22</v>
      </c>
      <c r="Y57" s="15">
        <f t="shared" si="23"/>
        <v>23</v>
      </c>
      <c r="Z57" s="15">
        <f t="shared" si="23"/>
        <v>24</v>
      </c>
      <c r="AA57" s="15">
        <f t="shared" si="23"/>
        <v>25</v>
      </c>
      <c r="AB57" s="37">
        <f t="shared" si="23"/>
        <v>26</v>
      </c>
      <c r="AC57" s="18">
        <f t="shared" si="23"/>
        <v>27</v>
      </c>
      <c r="AD57" s="15">
        <f t="shared" si="23"/>
        <v>28</v>
      </c>
      <c r="AE57" s="15">
        <f t="shared" si="23"/>
        <v>29</v>
      </c>
      <c r="AF57" s="15">
        <f t="shared" si="23"/>
        <v>30</v>
      </c>
      <c r="AG57" s="15">
        <f t="shared" si="23"/>
        <v>31</v>
      </c>
      <c r="AH57" s="74"/>
      <c r="AI57" s="75"/>
      <c r="AJ57" s="97"/>
      <c r="AK57" s="98"/>
    </row>
    <row r="58" spans="2:37" x14ac:dyDescent="0.2">
      <c r="B58" s="9" t="s">
        <v>4</v>
      </c>
      <c r="C58" s="24" t="s">
        <v>8</v>
      </c>
      <c r="D58" s="15" t="s">
        <v>30</v>
      </c>
      <c r="E58" s="15" t="s">
        <v>31</v>
      </c>
      <c r="F58" s="15" t="s">
        <v>32</v>
      </c>
      <c r="G58" s="18" t="s">
        <v>33</v>
      </c>
      <c r="H58" s="18" t="s">
        <v>26</v>
      </c>
      <c r="I58" s="15" t="s">
        <v>28</v>
      </c>
      <c r="J58" s="15" t="s">
        <v>29</v>
      </c>
      <c r="K58" s="15" t="s">
        <v>30</v>
      </c>
      <c r="L58" s="15" t="s">
        <v>31</v>
      </c>
      <c r="M58" s="15" t="s">
        <v>32</v>
      </c>
      <c r="N58" s="18" t="s">
        <v>33</v>
      </c>
      <c r="O58" s="18" t="s">
        <v>26</v>
      </c>
      <c r="P58" s="24" t="s">
        <v>28</v>
      </c>
      <c r="Q58" s="15" t="s">
        <v>29</v>
      </c>
      <c r="R58" s="15" t="s">
        <v>30</v>
      </c>
      <c r="S58" s="15" t="s">
        <v>31</v>
      </c>
      <c r="T58" s="22" t="s">
        <v>32</v>
      </c>
      <c r="U58" s="18" t="s">
        <v>33</v>
      </c>
      <c r="V58" s="18" t="s">
        <v>26</v>
      </c>
      <c r="W58" s="15" t="s">
        <v>28</v>
      </c>
      <c r="X58" s="15" t="s">
        <v>29</v>
      </c>
      <c r="Y58" s="15" t="s">
        <v>30</v>
      </c>
      <c r="Z58" s="15" t="s">
        <v>31</v>
      </c>
      <c r="AA58" s="15" t="s">
        <v>32</v>
      </c>
      <c r="AB58" s="37" t="s">
        <v>33</v>
      </c>
      <c r="AC58" s="18" t="s">
        <v>26</v>
      </c>
      <c r="AD58" s="15" t="s">
        <v>28</v>
      </c>
      <c r="AE58" s="15" t="s">
        <v>29</v>
      </c>
      <c r="AF58" s="15" t="s">
        <v>30</v>
      </c>
      <c r="AG58" s="15" t="s">
        <v>31</v>
      </c>
      <c r="AH58" s="80" t="s">
        <v>24</v>
      </c>
      <c r="AI58" s="82" t="s">
        <v>56</v>
      </c>
      <c r="AJ58" s="99" t="s">
        <v>24</v>
      </c>
      <c r="AK58" s="101" t="s">
        <v>56</v>
      </c>
    </row>
    <row r="59" spans="2:37" s="3" customFormat="1" ht="75" customHeight="1" x14ac:dyDescent="0.2">
      <c r="B59" s="11" t="s">
        <v>11</v>
      </c>
      <c r="C59" s="25" t="s">
        <v>9</v>
      </c>
      <c r="D59" s="16"/>
      <c r="E59" s="16"/>
      <c r="F59" s="16"/>
      <c r="G59" s="19"/>
      <c r="H59" s="19"/>
      <c r="I59" s="16"/>
      <c r="J59" s="16"/>
      <c r="K59" s="16"/>
      <c r="L59" s="16"/>
      <c r="M59" s="16"/>
      <c r="N59" s="19"/>
      <c r="O59" s="19"/>
      <c r="P59" s="25" t="s">
        <v>10</v>
      </c>
      <c r="Q59" s="16"/>
      <c r="R59" s="16"/>
      <c r="S59" s="16"/>
      <c r="T59" s="49"/>
      <c r="U59" s="19"/>
      <c r="V59" s="19"/>
      <c r="W59" s="16"/>
      <c r="X59" s="16"/>
      <c r="Y59" s="16"/>
      <c r="Z59" s="16"/>
      <c r="AA59" s="36"/>
      <c r="AB59" s="38"/>
      <c r="AC59" s="19"/>
      <c r="AD59" s="16"/>
      <c r="AE59" s="16"/>
      <c r="AF59" s="16"/>
      <c r="AG59" s="43"/>
      <c r="AH59" s="81"/>
      <c r="AI59" s="83"/>
      <c r="AJ59" s="100"/>
      <c r="AK59" s="102"/>
    </row>
    <row r="60" spans="2:37" s="1" customFormat="1" x14ac:dyDescent="0.2">
      <c r="B60" s="9" t="s">
        <v>2</v>
      </c>
      <c r="C60" s="24"/>
      <c r="D60" s="15"/>
      <c r="E60" s="15"/>
      <c r="F60" s="15"/>
      <c r="G60" s="18"/>
      <c r="H60" s="18"/>
      <c r="I60" s="15"/>
      <c r="J60" s="15"/>
      <c r="K60" s="15"/>
      <c r="L60" s="15"/>
      <c r="M60" s="15"/>
      <c r="N60" s="18"/>
      <c r="O60" s="18"/>
      <c r="P60" s="24"/>
      <c r="Q60" s="15"/>
      <c r="R60" s="15"/>
      <c r="S60" s="15"/>
      <c r="T60" s="22"/>
      <c r="U60" s="18"/>
      <c r="V60" s="18"/>
      <c r="W60" s="15"/>
      <c r="X60" s="15"/>
      <c r="Y60" s="15"/>
      <c r="Z60" s="15"/>
      <c r="AA60" s="15"/>
      <c r="AB60" s="37"/>
      <c r="AC60" s="18"/>
      <c r="AD60" s="15"/>
      <c r="AE60" s="15"/>
      <c r="AF60" s="15"/>
      <c r="AG60" s="15"/>
      <c r="AH60" s="13">
        <f>COUNTIF(C60:AG60,"●")</f>
        <v>0</v>
      </c>
      <c r="AI60" s="88">
        <f>AH61/31</f>
        <v>0</v>
      </c>
      <c r="AJ60" s="59">
        <f>AJ53+AH60</f>
        <v>0</v>
      </c>
      <c r="AK60" s="93">
        <f>AJ61/(30+31+31+30+31+30+31+31)</f>
        <v>0</v>
      </c>
    </row>
    <row r="61" spans="2:37" s="1" customFormat="1" ht="13.8" thickBot="1" x14ac:dyDescent="0.25">
      <c r="B61" s="10" t="s">
        <v>44</v>
      </c>
      <c r="C61" s="26"/>
      <c r="D61" s="17"/>
      <c r="E61" s="17"/>
      <c r="F61" s="17"/>
      <c r="G61" s="20"/>
      <c r="H61" s="20"/>
      <c r="I61" s="17"/>
      <c r="J61" s="17"/>
      <c r="K61" s="17"/>
      <c r="L61" s="17"/>
      <c r="M61" s="17"/>
      <c r="N61" s="20"/>
      <c r="O61" s="20"/>
      <c r="P61" s="26"/>
      <c r="Q61" s="17"/>
      <c r="R61" s="17"/>
      <c r="S61" s="17"/>
      <c r="T61" s="23"/>
      <c r="U61" s="20"/>
      <c r="V61" s="20"/>
      <c r="W61" s="17"/>
      <c r="X61" s="17"/>
      <c r="Y61" s="17"/>
      <c r="Z61" s="17"/>
      <c r="AA61" s="17"/>
      <c r="AB61" s="39"/>
      <c r="AC61" s="20"/>
      <c r="AD61" s="17"/>
      <c r="AE61" s="17"/>
      <c r="AF61" s="17"/>
      <c r="AG61" s="17"/>
      <c r="AH61" s="14">
        <f>COUNTIF(C61:AG61,"●")</f>
        <v>0</v>
      </c>
      <c r="AI61" s="89"/>
      <c r="AJ61" s="60">
        <f>AJ54+AH61</f>
        <v>0</v>
      </c>
      <c r="AK61" s="94"/>
    </row>
    <row r="63" spans="2:37" ht="16.2" x14ac:dyDescent="0.2">
      <c r="B63" s="57" t="s">
        <v>55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AK63" s="48"/>
    </row>
    <row r="64" spans="2:37" ht="16.2" x14ac:dyDescent="0.2">
      <c r="B64" s="58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AK64" s="48"/>
    </row>
  </sheetData>
  <mergeCells count="73">
    <mergeCell ref="C49:AG49"/>
    <mergeCell ref="AH49:AI50"/>
    <mergeCell ref="AJ49:AK50"/>
    <mergeCell ref="AI60:AI61"/>
    <mergeCell ref="AK60:AK61"/>
    <mergeCell ref="AI53:AI54"/>
    <mergeCell ref="AK53:AK54"/>
    <mergeCell ref="C56:AG56"/>
    <mergeCell ref="AH56:AI57"/>
    <mergeCell ref="AJ56:AK57"/>
    <mergeCell ref="AH58:AH59"/>
    <mergeCell ref="AI58:AI59"/>
    <mergeCell ref="AJ58:AJ59"/>
    <mergeCell ref="AK58:AK59"/>
    <mergeCell ref="AH44:AH45"/>
    <mergeCell ref="AI44:AI45"/>
    <mergeCell ref="AJ44:AJ45"/>
    <mergeCell ref="AK44:AK45"/>
    <mergeCell ref="AH51:AH52"/>
    <mergeCell ref="AI51:AI52"/>
    <mergeCell ref="AJ51:AJ52"/>
    <mergeCell ref="AK51:AK52"/>
    <mergeCell ref="AI46:AI47"/>
    <mergeCell ref="AK46:AK47"/>
    <mergeCell ref="C35:AG35"/>
    <mergeCell ref="AH35:AI36"/>
    <mergeCell ref="AJ35:AK36"/>
    <mergeCell ref="C42:AG42"/>
    <mergeCell ref="AH42:AI43"/>
    <mergeCell ref="AJ42:AK43"/>
    <mergeCell ref="AI39:AI40"/>
    <mergeCell ref="AK39:AK40"/>
    <mergeCell ref="AH30:AH31"/>
    <mergeCell ref="AI30:AI31"/>
    <mergeCell ref="AJ30:AJ31"/>
    <mergeCell ref="AK30:AK31"/>
    <mergeCell ref="AH37:AH38"/>
    <mergeCell ref="AI37:AI38"/>
    <mergeCell ref="AJ37:AJ38"/>
    <mergeCell ref="AK37:AK38"/>
    <mergeCell ref="AI32:AI33"/>
    <mergeCell ref="AK32:AK33"/>
    <mergeCell ref="C21:AG21"/>
    <mergeCell ref="AH21:AI22"/>
    <mergeCell ref="AJ21:AK22"/>
    <mergeCell ref="C28:AG28"/>
    <mergeCell ref="AH28:AI29"/>
    <mergeCell ref="AJ28:AK29"/>
    <mergeCell ref="AI25:AI26"/>
    <mergeCell ref="AK25:AK26"/>
    <mergeCell ref="AH23:AH24"/>
    <mergeCell ref="AI23:AI24"/>
    <mergeCell ref="AJ23:AJ24"/>
    <mergeCell ref="AK23:AK24"/>
    <mergeCell ref="AI11:AI12"/>
    <mergeCell ref="AK11:AK12"/>
    <mergeCell ref="AI18:AI19"/>
    <mergeCell ref="AK18:AK19"/>
    <mergeCell ref="C14:AG14"/>
    <mergeCell ref="AH14:AI15"/>
    <mergeCell ref="AJ14:AK15"/>
    <mergeCell ref="AH16:AH17"/>
    <mergeCell ref="AI16:AI17"/>
    <mergeCell ref="AJ16:AJ17"/>
    <mergeCell ref="AK16:AK17"/>
    <mergeCell ref="AJ1:AK2"/>
    <mergeCell ref="C7:AG7"/>
    <mergeCell ref="AH7:AI8"/>
    <mergeCell ref="AJ7:AK8"/>
    <mergeCell ref="AH9:AH10"/>
    <mergeCell ref="AI9:AI10"/>
    <mergeCell ref="AJ9:AJ10"/>
    <mergeCell ref="AK9:AK10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64"/>
  <sheetViews>
    <sheetView view="pageBreakPreview" zoomScaleNormal="100" zoomScaleSheetLayoutView="100" workbookViewId="0">
      <selection activeCell="B3" sqref="B3"/>
    </sheetView>
  </sheetViews>
  <sheetFormatPr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2:37" ht="23.4" x14ac:dyDescent="0.2">
      <c r="B1" s="5" t="s">
        <v>49</v>
      </c>
      <c r="L1" s="5"/>
      <c r="AB1" s="5"/>
      <c r="AI1" s="46"/>
      <c r="AJ1" s="65" t="s">
        <v>45</v>
      </c>
      <c r="AK1" s="66"/>
    </row>
    <row r="2" spans="2:37" ht="14.25" customHeight="1" thickBot="1" x14ac:dyDescent="0.25">
      <c r="AI2" s="47"/>
      <c r="AJ2" s="67"/>
      <c r="AK2" s="68"/>
    </row>
    <row r="3" spans="2:37" ht="14.25" customHeight="1" x14ac:dyDescent="0.2">
      <c r="B3" t="s">
        <v>53</v>
      </c>
      <c r="AI3" s="53"/>
      <c r="AJ3" s="54"/>
      <c r="AK3" s="54"/>
    </row>
    <row r="4" spans="2:37" ht="16.2" x14ac:dyDescent="0.2">
      <c r="B4" s="6" t="s">
        <v>54</v>
      </c>
      <c r="C4" s="7"/>
    </row>
    <row r="5" spans="2:37" ht="16.2" x14ac:dyDescent="0.2">
      <c r="B5" s="7" t="s">
        <v>51</v>
      </c>
      <c r="C5" s="7"/>
    </row>
    <row r="6" spans="2:37" ht="9" customHeight="1" thickBot="1" x14ac:dyDescent="0.25"/>
    <row r="7" spans="2:37" ht="13.5" customHeight="1" x14ac:dyDescent="0.2">
      <c r="B7" s="8" t="s">
        <v>0</v>
      </c>
      <c r="C7" s="69">
        <v>6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1"/>
      <c r="AH7" s="72" t="s">
        <v>58</v>
      </c>
      <c r="AI7" s="73"/>
      <c r="AJ7" s="76" t="s">
        <v>59</v>
      </c>
      <c r="AK7" s="77"/>
    </row>
    <row r="8" spans="2:37" x14ac:dyDescent="0.2">
      <c r="B8" s="9" t="s">
        <v>1</v>
      </c>
      <c r="C8" s="15">
        <v>1</v>
      </c>
      <c r="D8" s="18">
        <f t="shared" ref="D8:M8" si="0">+C8+1</f>
        <v>2</v>
      </c>
      <c r="E8" s="18">
        <f t="shared" si="0"/>
        <v>3</v>
      </c>
      <c r="F8" s="22">
        <f t="shared" si="0"/>
        <v>4</v>
      </c>
      <c r="G8" s="33">
        <f t="shared" si="0"/>
        <v>5</v>
      </c>
      <c r="H8" s="15">
        <f t="shared" si="0"/>
        <v>6</v>
      </c>
      <c r="I8" s="15">
        <f t="shared" si="0"/>
        <v>7</v>
      </c>
      <c r="J8" s="15">
        <f t="shared" si="0"/>
        <v>8</v>
      </c>
      <c r="K8" s="18">
        <f t="shared" si="0"/>
        <v>9</v>
      </c>
      <c r="L8" s="18">
        <f t="shared" si="0"/>
        <v>10</v>
      </c>
      <c r="M8" s="15">
        <f t="shared" si="0"/>
        <v>11</v>
      </c>
      <c r="N8" s="15">
        <v>12</v>
      </c>
      <c r="O8" s="15">
        <f>+N8+1</f>
        <v>13</v>
      </c>
      <c r="P8" s="15">
        <f t="shared" ref="P8:AF8" si="1">+O8+1</f>
        <v>14</v>
      </c>
      <c r="Q8" s="15">
        <f t="shared" si="1"/>
        <v>15</v>
      </c>
      <c r="R8" s="18">
        <f t="shared" si="1"/>
        <v>16</v>
      </c>
      <c r="S8" s="18">
        <f t="shared" si="1"/>
        <v>17</v>
      </c>
      <c r="T8" s="15">
        <f t="shared" si="1"/>
        <v>18</v>
      </c>
      <c r="U8" s="15">
        <f t="shared" si="1"/>
        <v>19</v>
      </c>
      <c r="V8" s="15">
        <f t="shared" si="1"/>
        <v>20</v>
      </c>
      <c r="W8" s="15">
        <f t="shared" si="1"/>
        <v>21</v>
      </c>
      <c r="X8" s="15">
        <f t="shared" si="1"/>
        <v>22</v>
      </c>
      <c r="Y8" s="18">
        <f t="shared" si="1"/>
        <v>23</v>
      </c>
      <c r="Z8" s="28">
        <f t="shared" si="1"/>
        <v>24</v>
      </c>
      <c r="AA8" s="30">
        <f t="shared" si="1"/>
        <v>25</v>
      </c>
      <c r="AB8" s="15">
        <f t="shared" si="1"/>
        <v>26</v>
      </c>
      <c r="AC8" s="15">
        <f t="shared" si="1"/>
        <v>27</v>
      </c>
      <c r="AD8" s="15">
        <f t="shared" si="1"/>
        <v>28</v>
      </c>
      <c r="AE8" s="15">
        <f t="shared" si="1"/>
        <v>29</v>
      </c>
      <c r="AF8" s="18">
        <f t="shared" si="1"/>
        <v>30</v>
      </c>
      <c r="AG8" s="15"/>
      <c r="AH8" s="74"/>
      <c r="AI8" s="75"/>
      <c r="AJ8" s="78"/>
      <c r="AK8" s="79"/>
    </row>
    <row r="9" spans="2:37" x14ac:dyDescent="0.2">
      <c r="B9" s="9" t="s">
        <v>4</v>
      </c>
      <c r="C9" s="15" t="s">
        <v>6</v>
      </c>
      <c r="D9" s="18" t="s">
        <v>33</v>
      </c>
      <c r="E9" s="18" t="s">
        <v>26</v>
      </c>
      <c r="F9" s="22" t="s">
        <v>28</v>
      </c>
      <c r="G9" s="33" t="s">
        <v>29</v>
      </c>
      <c r="H9" s="15" t="s">
        <v>30</v>
      </c>
      <c r="I9" s="15" t="s">
        <v>31</v>
      </c>
      <c r="J9" s="15" t="s">
        <v>32</v>
      </c>
      <c r="K9" s="18" t="s">
        <v>33</v>
      </c>
      <c r="L9" s="18" t="s">
        <v>26</v>
      </c>
      <c r="M9" s="15" t="s">
        <v>28</v>
      </c>
      <c r="N9" s="15" t="s">
        <v>29</v>
      </c>
      <c r="O9" s="15" t="s">
        <v>30</v>
      </c>
      <c r="P9" s="15" t="s">
        <v>31</v>
      </c>
      <c r="Q9" s="15" t="s">
        <v>32</v>
      </c>
      <c r="R9" s="18" t="s">
        <v>33</v>
      </c>
      <c r="S9" s="18" t="s">
        <v>26</v>
      </c>
      <c r="T9" s="15" t="s">
        <v>28</v>
      </c>
      <c r="U9" s="15" t="s">
        <v>29</v>
      </c>
      <c r="V9" s="15" t="s">
        <v>30</v>
      </c>
      <c r="W9" s="15" t="s">
        <v>31</v>
      </c>
      <c r="X9" s="15" t="s">
        <v>32</v>
      </c>
      <c r="Y9" s="18" t="s">
        <v>33</v>
      </c>
      <c r="Z9" s="28" t="s">
        <v>26</v>
      </c>
      <c r="AA9" s="30" t="s">
        <v>28</v>
      </c>
      <c r="AB9" s="15" t="s">
        <v>29</v>
      </c>
      <c r="AC9" s="15" t="s">
        <v>30</v>
      </c>
      <c r="AD9" s="15" t="s">
        <v>31</v>
      </c>
      <c r="AE9" s="15" t="s">
        <v>32</v>
      </c>
      <c r="AF9" s="18" t="s">
        <v>33</v>
      </c>
      <c r="AG9" s="15"/>
      <c r="AH9" s="80" t="s">
        <v>60</v>
      </c>
      <c r="AI9" s="82" t="s">
        <v>56</v>
      </c>
      <c r="AJ9" s="84" t="s">
        <v>60</v>
      </c>
      <c r="AK9" s="86" t="s">
        <v>56</v>
      </c>
    </row>
    <row r="10" spans="2:37" s="3" customFormat="1" ht="75" customHeight="1" x14ac:dyDescent="0.2">
      <c r="B10" s="11" t="s">
        <v>11</v>
      </c>
      <c r="C10" s="16"/>
      <c r="D10" s="19"/>
      <c r="E10" s="19"/>
      <c r="F10" s="21"/>
      <c r="G10" s="35" t="s">
        <v>23</v>
      </c>
      <c r="H10" s="16"/>
      <c r="I10" s="16"/>
      <c r="J10" s="16"/>
      <c r="K10" s="19"/>
      <c r="L10" s="19"/>
      <c r="M10" s="16"/>
      <c r="N10" s="16"/>
      <c r="O10" s="16"/>
      <c r="P10" s="16"/>
      <c r="Q10" s="16"/>
      <c r="R10" s="19"/>
      <c r="S10" s="19"/>
      <c r="T10" s="16"/>
      <c r="U10" s="16"/>
      <c r="V10" s="16"/>
      <c r="W10" s="16"/>
      <c r="X10" s="16"/>
      <c r="Y10" s="19"/>
      <c r="Z10" s="27"/>
      <c r="AA10" s="32" t="s">
        <v>22</v>
      </c>
      <c r="AB10" s="16"/>
      <c r="AC10" s="16"/>
      <c r="AD10" s="16"/>
      <c r="AE10" s="16"/>
      <c r="AF10" s="19"/>
      <c r="AG10" s="16"/>
      <c r="AH10" s="81"/>
      <c r="AI10" s="83"/>
      <c r="AJ10" s="85"/>
      <c r="AK10" s="87"/>
    </row>
    <row r="11" spans="2:37" s="1" customFormat="1" x14ac:dyDescent="0.2">
      <c r="B11" s="9" t="s">
        <v>2</v>
      </c>
      <c r="C11" s="15"/>
      <c r="D11" s="18"/>
      <c r="E11" s="18"/>
      <c r="F11" s="22"/>
      <c r="G11" s="33"/>
      <c r="H11" s="15"/>
      <c r="I11" s="15"/>
      <c r="J11" s="15"/>
      <c r="K11" s="18"/>
      <c r="L11" s="18"/>
      <c r="M11" s="15"/>
      <c r="N11" s="15"/>
      <c r="O11" s="15"/>
      <c r="P11" s="15"/>
      <c r="Q11" s="15"/>
      <c r="R11" s="18"/>
      <c r="S11" s="18"/>
      <c r="T11" s="15"/>
      <c r="U11" s="15"/>
      <c r="V11" s="15"/>
      <c r="W11" s="15"/>
      <c r="X11" s="15"/>
      <c r="Y11" s="18"/>
      <c r="Z11" s="28"/>
      <c r="AA11" s="30"/>
      <c r="AB11" s="15"/>
      <c r="AC11" s="15"/>
      <c r="AD11" s="15"/>
      <c r="AE11" s="15"/>
      <c r="AF11" s="18" t="s">
        <v>25</v>
      </c>
      <c r="AG11" s="15"/>
      <c r="AH11" s="13">
        <f>COUNTIF(C11:AG11,"●")</f>
        <v>1</v>
      </c>
      <c r="AI11" s="88">
        <f>AH12/6</f>
        <v>0.16666666666666666</v>
      </c>
      <c r="AJ11" s="44">
        <f>AH11</f>
        <v>1</v>
      </c>
      <c r="AK11" s="90">
        <f>AJ12/6</f>
        <v>0.16666666666666666</v>
      </c>
    </row>
    <row r="12" spans="2:37" s="1" customFormat="1" ht="13.8" thickBot="1" x14ac:dyDescent="0.25">
      <c r="B12" s="10" t="s">
        <v>44</v>
      </c>
      <c r="C12" s="17"/>
      <c r="D12" s="20"/>
      <c r="E12" s="20"/>
      <c r="F12" s="23"/>
      <c r="G12" s="34"/>
      <c r="H12" s="17"/>
      <c r="I12" s="17"/>
      <c r="J12" s="17"/>
      <c r="K12" s="20"/>
      <c r="L12" s="20"/>
      <c r="M12" s="17"/>
      <c r="N12" s="17"/>
      <c r="O12" s="17"/>
      <c r="P12" s="17"/>
      <c r="Q12" s="17"/>
      <c r="R12" s="20"/>
      <c r="S12" s="20"/>
      <c r="T12" s="17"/>
      <c r="U12" s="17"/>
      <c r="V12" s="17"/>
      <c r="W12" s="17"/>
      <c r="X12" s="17"/>
      <c r="Y12" s="20"/>
      <c r="Z12" s="29"/>
      <c r="AA12" s="31"/>
      <c r="AB12" s="17"/>
      <c r="AC12" s="17"/>
      <c r="AD12" s="17"/>
      <c r="AE12" s="17"/>
      <c r="AF12" s="20" t="s">
        <v>25</v>
      </c>
      <c r="AG12" s="17"/>
      <c r="AH12" s="14">
        <f>COUNTIF(C12:AG12,"●")</f>
        <v>1</v>
      </c>
      <c r="AI12" s="89"/>
      <c r="AJ12" s="45">
        <f>AH12</f>
        <v>1</v>
      </c>
      <c r="AK12" s="91"/>
    </row>
    <row r="13" spans="2:37" ht="13.8" thickBot="1" x14ac:dyDescent="0.25"/>
    <row r="14" spans="2:37" ht="13.5" customHeight="1" x14ac:dyDescent="0.2">
      <c r="B14" s="8" t="s">
        <v>0</v>
      </c>
      <c r="C14" s="69">
        <v>7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92"/>
      <c r="AH14" s="72" t="s">
        <v>58</v>
      </c>
      <c r="AI14" s="73"/>
      <c r="AJ14" s="76" t="s">
        <v>59</v>
      </c>
      <c r="AK14" s="77"/>
    </row>
    <row r="15" spans="2:37" x14ac:dyDescent="0.2">
      <c r="B15" s="9" t="s">
        <v>1</v>
      </c>
      <c r="C15" s="18">
        <v>1</v>
      </c>
      <c r="D15" s="15">
        <f>+C15+1</f>
        <v>2</v>
      </c>
      <c r="E15" s="15">
        <f>+D15+1</f>
        <v>3</v>
      </c>
      <c r="F15" s="15">
        <f>+E15+1</f>
        <v>4</v>
      </c>
      <c r="G15" s="15">
        <f t="shared" ref="G15:AG15" si="2">+F15+1</f>
        <v>5</v>
      </c>
      <c r="H15" s="15">
        <f t="shared" si="2"/>
        <v>6</v>
      </c>
      <c r="I15" s="18">
        <f t="shared" si="2"/>
        <v>7</v>
      </c>
      <c r="J15" s="18">
        <f t="shared" si="2"/>
        <v>8</v>
      </c>
      <c r="K15" s="15">
        <f t="shared" si="2"/>
        <v>9</v>
      </c>
      <c r="L15" s="15">
        <f t="shared" si="2"/>
        <v>10</v>
      </c>
      <c r="M15" s="15">
        <f t="shared" si="2"/>
        <v>11</v>
      </c>
      <c r="N15" s="15">
        <f t="shared" si="2"/>
        <v>12</v>
      </c>
      <c r="O15" s="15">
        <f t="shared" si="2"/>
        <v>13</v>
      </c>
      <c r="P15" s="18">
        <f t="shared" si="2"/>
        <v>14</v>
      </c>
      <c r="Q15" s="18">
        <f t="shared" si="2"/>
        <v>15</v>
      </c>
      <c r="R15" s="24">
        <f t="shared" si="2"/>
        <v>16</v>
      </c>
      <c r="S15" s="15">
        <f t="shared" si="2"/>
        <v>17</v>
      </c>
      <c r="T15" s="15">
        <f t="shared" si="2"/>
        <v>18</v>
      </c>
      <c r="U15" s="15">
        <f t="shared" si="2"/>
        <v>19</v>
      </c>
      <c r="V15" s="15">
        <f t="shared" si="2"/>
        <v>20</v>
      </c>
      <c r="W15" s="18">
        <f t="shared" si="2"/>
        <v>21</v>
      </c>
      <c r="X15" s="18">
        <f t="shared" si="2"/>
        <v>22</v>
      </c>
      <c r="Y15" s="15">
        <f t="shared" si="2"/>
        <v>23</v>
      </c>
      <c r="Z15" s="15">
        <f t="shared" si="2"/>
        <v>24</v>
      </c>
      <c r="AA15" s="15">
        <f t="shared" si="2"/>
        <v>25</v>
      </c>
      <c r="AB15" s="15">
        <f t="shared" si="2"/>
        <v>26</v>
      </c>
      <c r="AC15" s="15">
        <f t="shared" si="2"/>
        <v>27</v>
      </c>
      <c r="AD15" s="18">
        <f t="shared" si="2"/>
        <v>28</v>
      </c>
      <c r="AE15" s="18">
        <f t="shared" si="2"/>
        <v>29</v>
      </c>
      <c r="AF15" s="15">
        <f t="shared" si="2"/>
        <v>30</v>
      </c>
      <c r="AG15" s="15">
        <f t="shared" si="2"/>
        <v>31</v>
      </c>
      <c r="AH15" s="74"/>
      <c r="AI15" s="75"/>
      <c r="AJ15" s="78"/>
      <c r="AK15" s="79"/>
    </row>
    <row r="16" spans="2:37" x14ac:dyDescent="0.2">
      <c r="B16" s="9" t="s">
        <v>4</v>
      </c>
      <c r="C16" s="18" t="s">
        <v>27</v>
      </c>
      <c r="D16" s="15" t="s">
        <v>28</v>
      </c>
      <c r="E16" s="15" t="s">
        <v>29</v>
      </c>
      <c r="F16" s="15" t="s">
        <v>30</v>
      </c>
      <c r="G16" s="15" t="s">
        <v>31</v>
      </c>
      <c r="H16" s="15" t="s">
        <v>32</v>
      </c>
      <c r="I16" s="18" t="s">
        <v>33</v>
      </c>
      <c r="J16" s="18" t="s">
        <v>26</v>
      </c>
      <c r="K16" s="15" t="s">
        <v>28</v>
      </c>
      <c r="L16" s="15" t="s">
        <v>29</v>
      </c>
      <c r="M16" s="15" t="s">
        <v>30</v>
      </c>
      <c r="N16" s="15" t="s">
        <v>31</v>
      </c>
      <c r="O16" s="15" t="s">
        <v>32</v>
      </c>
      <c r="P16" s="18" t="s">
        <v>33</v>
      </c>
      <c r="Q16" s="18" t="s">
        <v>26</v>
      </c>
      <c r="R16" s="24" t="s">
        <v>28</v>
      </c>
      <c r="S16" s="15" t="s">
        <v>29</v>
      </c>
      <c r="T16" s="15" t="s">
        <v>30</v>
      </c>
      <c r="U16" s="15" t="s">
        <v>31</v>
      </c>
      <c r="V16" s="15" t="s">
        <v>32</v>
      </c>
      <c r="W16" s="18" t="s">
        <v>33</v>
      </c>
      <c r="X16" s="18" t="s">
        <v>26</v>
      </c>
      <c r="Y16" s="15" t="s">
        <v>28</v>
      </c>
      <c r="Z16" s="15" t="s">
        <v>29</v>
      </c>
      <c r="AA16" s="15" t="s">
        <v>30</v>
      </c>
      <c r="AB16" s="15" t="s">
        <v>31</v>
      </c>
      <c r="AC16" s="15" t="s">
        <v>32</v>
      </c>
      <c r="AD16" s="18" t="s">
        <v>33</v>
      </c>
      <c r="AE16" s="18" t="s">
        <v>26</v>
      </c>
      <c r="AF16" s="15" t="s">
        <v>28</v>
      </c>
      <c r="AG16" s="15" t="s">
        <v>29</v>
      </c>
      <c r="AH16" s="80" t="s">
        <v>60</v>
      </c>
      <c r="AI16" s="82" t="s">
        <v>56</v>
      </c>
      <c r="AJ16" s="84" t="s">
        <v>60</v>
      </c>
      <c r="AK16" s="86" t="s">
        <v>56</v>
      </c>
    </row>
    <row r="17" spans="2:37" s="3" customFormat="1" ht="75" customHeight="1" x14ac:dyDescent="0.2">
      <c r="B17" s="11" t="s">
        <v>11</v>
      </c>
      <c r="C17" s="19"/>
      <c r="D17" s="16"/>
      <c r="E17" s="16"/>
      <c r="F17" s="16"/>
      <c r="G17" s="16"/>
      <c r="H17" s="16"/>
      <c r="I17" s="19"/>
      <c r="J17" s="19"/>
      <c r="K17" s="16"/>
      <c r="L17" s="16"/>
      <c r="M17" s="16" t="s">
        <v>43</v>
      </c>
      <c r="N17" s="16"/>
      <c r="O17" s="16"/>
      <c r="P17" s="19"/>
      <c r="Q17" s="19"/>
      <c r="R17" s="25" t="s">
        <v>14</v>
      </c>
      <c r="S17" s="16"/>
      <c r="T17" s="16"/>
      <c r="U17" s="16"/>
      <c r="V17" s="16"/>
      <c r="W17" s="19"/>
      <c r="X17" s="19"/>
      <c r="Y17" s="16"/>
      <c r="Z17" s="16"/>
      <c r="AA17" s="16"/>
      <c r="AB17" s="16"/>
      <c r="AC17" s="16"/>
      <c r="AD17" s="19"/>
      <c r="AE17" s="19"/>
      <c r="AF17" s="16"/>
      <c r="AG17" s="16"/>
      <c r="AH17" s="81"/>
      <c r="AI17" s="83"/>
      <c r="AJ17" s="85"/>
      <c r="AK17" s="87"/>
    </row>
    <row r="18" spans="2:37" s="1" customFormat="1" x14ac:dyDescent="0.2">
      <c r="B18" s="9" t="s">
        <v>2</v>
      </c>
      <c r="C18" s="18" t="s">
        <v>25</v>
      </c>
      <c r="D18" s="15"/>
      <c r="E18" s="15"/>
      <c r="F18" s="15"/>
      <c r="G18" s="15"/>
      <c r="H18" s="15"/>
      <c r="I18" s="18" t="s">
        <v>25</v>
      </c>
      <c r="J18" s="18" t="s">
        <v>25</v>
      </c>
      <c r="K18" s="15"/>
      <c r="L18" s="15"/>
      <c r="M18" s="15"/>
      <c r="N18" s="15"/>
      <c r="O18" s="15"/>
      <c r="P18" s="18" t="s">
        <v>25</v>
      </c>
      <c r="Q18" s="18" t="s">
        <v>25</v>
      </c>
      <c r="R18" s="24" t="s">
        <v>25</v>
      </c>
      <c r="S18" s="15"/>
      <c r="T18" s="15"/>
      <c r="U18" s="15"/>
      <c r="V18" s="15"/>
      <c r="W18" s="18" t="s">
        <v>25</v>
      </c>
      <c r="X18" s="18" t="s">
        <v>25</v>
      </c>
      <c r="Y18" s="15"/>
      <c r="Z18" s="15"/>
      <c r="AA18" s="15"/>
      <c r="AB18" s="15"/>
      <c r="AC18" s="15"/>
      <c r="AD18" s="18" t="s">
        <v>25</v>
      </c>
      <c r="AE18" s="18" t="s">
        <v>25</v>
      </c>
      <c r="AF18" s="15"/>
      <c r="AG18" s="15"/>
      <c r="AH18" s="13">
        <f>COUNTIF(C18:AG18,"●")</f>
        <v>10</v>
      </c>
      <c r="AI18" s="88">
        <f>AH19/31</f>
        <v>0.32258064516129031</v>
      </c>
      <c r="AJ18" s="44">
        <f>AJ11+AH18</f>
        <v>11</v>
      </c>
      <c r="AK18" s="90">
        <f>AJ19/(6+31)</f>
        <v>0.29729729729729731</v>
      </c>
    </row>
    <row r="19" spans="2:37" s="1" customFormat="1" ht="13.8" thickBot="1" x14ac:dyDescent="0.25">
      <c r="B19" s="10" t="s">
        <v>44</v>
      </c>
      <c r="C19" s="20" t="s">
        <v>25</v>
      </c>
      <c r="D19" s="17"/>
      <c r="E19" s="17"/>
      <c r="F19" s="17"/>
      <c r="G19" s="17"/>
      <c r="H19" s="17"/>
      <c r="I19" s="20"/>
      <c r="J19" s="20" t="s">
        <v>25</v>
      </c>
      <c r="K19" s="17"/>
      <c r="L19" s="17"/>
      <c r="M19" s="17" t="s">
        <v>42</v>
      </c>
      <c r="N19" s="17"/>
      <c r="O19" s="17"/>
      <c r="P19" s="20" t="s">
        <v>25</v>
      </c>
      <c r="Q19" s="20" t="s">
        <v>25</v>
      </c>
      <c r="R19" s="26" t="s">
        <v>25</v>
      </c>
      <c r="S19" s="17"/>
      <c r="T19" s="17"/>
      <c r="U19" s="17"/>
      <c r="V19" s="17"/>
      <c r="W19" s="20" t="s">
        <v>25</v>
      </c>
      <c r="X19" s="20" t="s">
        <v>25</v>
      </c>
      <c r="Y19" s="17"/>
      <c r="Z19" s="17"/>
      <c r="AA19" s="17"/>
      <c r="AB19" s="17"/>
      <c r="AC19" s="17"/>
      <c r="AD19" s="20" t="s">
        <v>25</v>
      </c>
      <c r="AE19" s="20" t="s">
        <v>25</v>
      </c>
      <c r="AF19" s="17"/>
      <c r="AG19" s="17"/>
      <c r="AH19" s="14">
        <f>COUNTIF(C19:AG19,"●")</f>
        <v>10</v>
      </c>
      <c r="AI19" s="89"/>
      <c r="AJ19" s="45">
        <f>AJ12+AH19</f>
        <v>11</v>
      </c>
      <c r="AK19" s="91"/>
    </row>
    <row r="20" spans="2:37" ht="13.8" thickBot="1" x14ac:dyDescent="0.25"/>
    <row r="21" spans="2:37" ht="13.5" customHeight="1" x14ac:dyDescent="0.2">
      <c r="B21" s="8" t="s">
        <v>0</v>
      </c>
      <c r="C21" s="69">
        <v>8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92"/>
      <c r="AH21" s="72" t="s">
        <v>58</v>
      </c>
      <c r="AI21" s="73"/>
      <c r="AJ21" s="76" t="s">
        <v>59</v>
      </c>
      <c r="AK21" s="77"/>
    </row>
    <row r="22" spans="2:37" x14ac:dyDescent="0.2">
      <c r="B22" s="9" t="s">
        <v>1</v>
      </c>
      <c r="C22" s="15">
        <v>1</v>
      </c>
      <c r="D22" s="15">
        <f t="shared" ref="D22:N22" si="3">+C22+1</f>
        <v>2</v>
      </c>
      <c r="E22" s="15">
        <f t="shared" si="3"/>
        <v>3</v>
      </c>
      <c r="F22" s="18">
        <f t="shared" si="3"/>
        <v>4</v>
      </c>
      <c r="G22" s="18">
        <f t="shared" si="3"/>
        <v>5</v>
      </c>
      <c r="H22" s="15">
        <f t="shared" si="3"/>
        <v>6</v>
      </c>
      <c r="I22" s="15">
        <f t="shared" si="3"/>
        <v>7</v>
      </c>
      <c r="J22" s="15">
        <f t="shared" si="3"/>
        <v>8</v>
      </c>
      <c r="K22" s="15">
        <f t="shared" si="3"/>
        <v>9</v>
      </c>
      <c r="L22" s="15">
        <f t="shared" si="3"/>
        <v>10</v>
      </c>
      <c r="M22" s="24">
        <f t="shared" si="3"/>
        <v>11</v>
      </c>
      <c r="N22" s="18">
        <f t="shared" si="3"/>
        <v>12</v>
      </c>
      <c r="O22" s="15">
        <f>+N22+1</f>
        <v>13</v>
      </c>
      <c r="P22" s="15">
        <f t="shared" ref="P22:AG22" si="4">+O22+1</f>
        <v>14</v>
      </c>
      <c r="Q22" s="15">
        <f t="shared" si="4"/>
        <v>15</v>
      </c>
      <c r="R22" s="15">
        <f t="shared" si="4"/>
        <v>16</v>
      </c>
      <c r="S22" s="15">
        <f t="shared" si="4"/>
        <v>17</v>
      </c>
      <c r="T22" s="18">
        <f t="shared" si="4"/>
        <v>18</v>
      </c>
      <c r="U22" s="18">
        <f t="shared" si="4"/>
        <v>19</v>
      </c>
      <c r="V22" s="15">
        <f t="shared" si="4"/>
        <v>20</v>
      </c>
      <c r="W22" s="15">
        <f t="shared" si="4"/>
        <v>21</v>
      </c>
      <c r="X22" s="15">
        <f t="shared" si="4"/>
        <v>22</v>
      </c>
      <c r="Y22" s="15">
        <f t="shared" si="4"/>
        <v>23</v>
      </c>
      <c r="Z22" s="15">
        <f t="shared" si="4"/>
        <v>24</v>
      </c>
      <c r="AA22" s="18">
        <f t="shared" si="4"/>
        <v>25</v>
      </c>
      <c r="AB22" s="18">
        <f t="shared" si="4"/>
        <v>26</v>
      </c>
      <c r="AC22" s="15">
        <f t="shared" si="4"/>
        <v>27</v>
      </c>
      <c r="AD22" s="15">
        <f t="shared" si="4"/>
        <v>28</v>
      </c>
      <c r="AE22" s="15">
        <f t="shared" si="4"/>
        <v>29</v>
      </c>
      <c r="AF22" s="15">
        <f t="shared" si="4"/>
        <v>30</v>
      </c>
      <c r="AG22" s="15">
        <f t="shared" si="4"/>
        <v>31</v>
      </c>
      <c r="AH22" s="74"/>
      <c r="AI22" s="75"/>
      <c r="AJ22" s="78"/>
      <c r="AK22" s="79"/>
    </row>
    <row r="23" spans="2:37" x14ac:dyDescent="0.2">
      <c r="B23" s="9" t="s">
        <v>4</v>
      </c>
      <c r="C23" s="15" t="s">
        <v>3</v>
      </c>
      <c r="D23" s="15" t="s">
        <v>31</v>
      </c>
      <c r="E23" s="15" t="s">
        <v>32</v>
      </c>
      <c r="F23" s="18" t="s">
        <v>33</v>
      </c>
      <c r="G23" s="18" t="s">
        <v>26</v>
      </c>
      <c r="H23" s="15" t="s">
        <v>28</v>
      </c>
      <c r="I23" s="15" t="s">
        <v>29</v>
      </c>
      <c r="J23" s="15" t="s">
        <v>30</v>
      </c>
      <c r="K23" s="15" t="s">
        <v>31</v>
      </c>
      <c r="L23" s="15" t="s">
        <v>32</v>
      </c>
      <c r="M23" s="24" t="s">
        <v>33</v>
      </c>
      <c r="N23" s="18" t="s">
        <v>26</v>
      </c>
      <c r="O23" s="15" t="s">
        <v>28</v>
      </c>
      <c r="P23" s="15" t="s">
        <v>29</v>
      </c>
      <c r="Q23" s="15" t="s">
        <v>30</v>
      </c>
      <c r="R23" s="15" t="s">
        <v>31</v>
      </c>
      <c r="S23" s="15" t="s">
        <v>32</v>
      </c>
      <c r="T23" s="18" t="s">
        <v>33</v>
      </c>
      <c r="U23" s="18" t="s">
        <v>26</v>
      </c>
      <c r="V23" s="15" t="s">
        <v>28</v>
      </c>
      <c r="W23" s="15" t="s">
        <v>29</v>
      </c>
      <c r="X23" s="15" t="s">
        <v>30</v>
      </c>
      <c r="Y23" s="15" t="s">
        <v>31</v>
      </c>
      <c r="Z23" s="15" t="s">
        <v>32</v>
      </c>
      <c r="AA23" s="18" t="s">
        <v>33</v>
      </c>
      <c r="AB23" s="18" t="s">
        <v>26</v>
      </c>
      <c r="AC23" s="15" t="s">
        <v>28</v>
      </c>
      <c r="AD23" s="15" t="s">
        <v>29</v>
      </c>
      <c r="AE23" s="15" t="s">
        <v>30</v>
      </c>
      <c r="AF23" s="15" t="s">
        <v>31</v>
      </c>
      <c r="AG23" s="15" t="s">
        <v>32</v>
      </c>
      <c r="AH23" s="80" t="s">
        <v>60</v>
      </c>
      <c r="AI23" s="82" t="s">
        <v>56</v>
      </c>
      <c r="AJ23" s="84" t="s">
        <v>60</v>
      </c>
      <c r="AK23" s="86" t="s">
        <v>56</v>
      </c>
    </row>
    <row r="24" spans="2:37" s="3" customFormat="1" ht="75" customHeight="1" x14ac:dyDescent="0.2">
      <c r="B24" s="11" t="s">
        <v>11</v>
      </c>
      <c r="C24" s="16"/>
      <c r="D24" s="16"/>
      <c r="E24" s="16"/>
      <c r="F24" s="19"/>
      <c r="G24" s="19"/>
      <c r="H24" s="16"/>
      <c r="I24" s="16"/>
      <c r="J24" s="16"/>
      <c r="K24" s="16"/>
      <c r="L24" s="16"/>
      <c r="M24" s="25" t="s">
        <v>15</v>
      </c>
      <c r="N24" s="19"/>
      <c r="O24" s="16" t="s">
        <v>34</v>
      </c>
      <c r="P24" s="16" t="s">
        <v>34</v>
      </c>
      <c r="Q24" s="16" t="s">
        <v>34</v>
      </c>
      <c r="R24" s="16"/>
      <c r="S24" s="16"/>
      <c r="T24" s="19"/>
      <c r="U24" s="19"/>
      <c r="V24" s="16"/>
      <c r="W24" s="16"/>
      <c r="X24" s="16"/>
      <c r="Y24" s="16"/>
      <c r="Z24" s="16" t="s">
        <v>43</v>
      </c>
      <c r="AA24" s="19"/>
      <c r="AB24" s="19"/>
      <c r="AC24" s="16"/>
      <c r="AD24" s="16"/>
      <c r="AE24" s="16"/>
      <c r="AF24" s="16"/>
      <c r="AG24" s="16"/>
      <c r="AH24" s="81"/>
      <c r="AI24" s="83"/>
      <c r="AJ24" s="85"/>
      <c r="AK24" s="87"/>
    </row>
    <row r="25" spans="2:37" s="1" customFormat="1" x14ac:dyDescent="0.2">
      <c r="B25" s="9" t="s">
        <v>2</v>
      </c>
      <c r="C25" s="15"/>
      <c r="D25" s="15"/>
      <c r="E25" s="15"/>
      <c r="F25" s="18" t="s">
        <v>25</v>
      </c>
      <c r="G25" s="18" t="s">
        <v>25</v>
      </c>
      <c r="H25" s="15"/>
      <c r="I25" s="15"/>
      <c r="J25" s="15"/>
      <c r="K25" s="15"/>
      <c r="L25" s="15"/>
      <c r="M25" s="24" t="s">
        <v>25</v>
      </c>
      <c r="N25" s="18" t="s">
        <v>25</v>
      </c>
      <c r="O25" s="18"/>
      <c r="P25" s="18"/>
      <c r="Q25" s="18"/>
      <c r="R25" s="15"/>
      <c r="S25" s="15"/>
      <c r="T25" s="18" t="s">
        <v>25</v>
      </c>
      <c r="U25" s="18" t="s">
        <v>25</v>
      </c>
      <c r="V25" s="15"/>
      <c r="W25" s="15"/>
      <c r="X25" s="15"/>
      <c r="Y25" s="15"/>
      <c r="Z25" s="15"/>
      <c r="AA25" s="18" t="s">
        <v>25</v>
      </c>
      <c r="AB25" s="18" t="s">
        <v>25</v>
      </c>
      <c r="AC25" s="15"/>
      <c r="AD25" s="15"/>
      <c r="AE25" s="15"/>
      <c r="AF25" s="15"/>
      <c r="AG25" s="15"/>
      <c r="AH25" s="13">
        <f>COUNTIF(C25:AG25,"●")</f>
        <v>8</v>
      </c>
      <c r="AI25" s="88">
        <f>AH26/28</f>
        <v>0.2857142857142857</v>
      </c>
      <c r="AJ25" s="44">
        <f>AJ18+AH25</f>
        <v>19</v>
      </c>
      <c r="AK25" s="90">
        <f>AJ26/(6+31+28)</f>
        <v>0.29230769230769232</v>
      </c>
    </row>
    <row r="26" spans="2:37" s="1" customFormat="1" ht="13.8" thickBot="1" x14ac:dyDescent="0.25">
      <c r="B26" s="10" t="s">
        <v>44</v>
      </c>
      <c r="C26" s="17"/>
      <c r="D26" s="17"/>
      <c r="E26" s="17"/>
      <c r="F26" s="20" t="s">
        <v>25</v>
      </c>
      <c r="G26" s="20" t="s">
        <v>25</v>
      </c>
      <c r="H26" s="17"/>
      <c r="I26" s="17"/>
      <c r="J26" s="17"/>
      <c r="K26" s="17"/>
      <c r="L26" s="17"/>
      <c r="M26" s="26" t="s">
        <v>25</v>
      </c>
      <c r="N26" s="20" t="s">
        <v>25</v>
      </c>
      <c r="O26" s="20"/>
      <c r="P26" s="20"/>
      <c r="Q26" s="20"/>
      <c r="R26" s="17"/>
      <c r="S26" s="17"/>
      <c r="T26" s="20"/>
      <c r="U26" s="20" t="s">
        <v>25</v>
      </c>
      <c r="V26" s="17"/>
      <c r="W26" s="17"/>
      <c r="X26" s="17"/>
      <c r="Y26" s="17"/>
      <c r="Z26" s="17" t="s">
        <v>25</v>
      </c>
      <c r="AA26" s="20" t="s">
        <v>25</v>
      </c>
      <c r="AB26" s="20" t="s">
        <v>25</v>
      </c>
      <c r="AC26" s="17"/>
      <c r="AD26" s="17"/>
      <c r="AE26" s="17"/>
      <c r="AF26" s="17"/>
      <c r="AG26" s="17"/>
      <c r="AH26" s="14">
        <f>COUNTIF(C26:AG26,"●")</f>
        <v>8</v>
      </c>
      <c r="AI26" s="89"/>
      <c r="AJ26" s="45">
        <f>AJ19+AH26</f>
        <v>19</v>
      </c>
      <c r="AK26" s="91"/>
    </row>
    <row r="27" spans="2:37" ht="13.8" thickBot="1" x14ac:dyDescent="0.25"/>
    <row r="28" spans="2:37" ht="13.5" customHeight="1" x14ac:dyDescent="0.2">
      <c r="B28" s="8" t="s">
        <v>0</v>
      </c>
      <c r="C28" s="69">
        <v>9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92"/>
      <c r="AH28" s="72" t="s">
        <v>58</v>
      </c>
      <c r="AI28" s="73"/>
      <c r="AJ28" s="76" t="s">
        <v>59</v>
      </c>
      <c r="AK28" s="77"/>
    </row>
    <row r="29" spans="2:37" x14ac:dyDescent="0.2">
      <c r="B29" s="9" t="s">
        <v>1</v>
      </c>
      <c r="C29" s="18">
        <v>1</v>
      </c>
      <c r="D29" s="18">
        <f t="shared" ref="D29:E29" si="5">+C29+1</f>
        <v>2</v>
      </c>
      <c r="E29" s="15">
        <f t="shared" si="5"/>
        <v>3</v>
      </c>
      <c r="F29" s="15">
        <f>+E29+1</f>
        <v>4</v>
      </c>
      <c r="G29" s="15">
        <f t="shared" ref="G29:M29" si="6">+F29+1</f>
        <v>5</v>
      </c>
      <c r="H29" s="15">
        <f t="shared" si="6"/>
        <v>6</v>
      </c>
      <c r="I29" s="15">
        <f t="shared" si="6"/>
        <v>7</v>
      </c>
      <c r="J29" s="18">
        <f t="shared" si="6"/>
        <v>8</v>
      </c>
      <c r="K29" s="18">
        <f t="shared" si="6"/>
        <v>9</v>
      </c>
      <c r="L29" s="15">
        <f t="shared" si="6"/>
        <v>10</v>
      </c>
      <c r="M29" s="15">
        <f t="shared" si="6"/>
        <v>11</v>
      </c>
      <c r="N29" s="15">
        <f>+M29+1</f>
        <v>12</v>
      </c>
      <c r="O29" s="15">
        <f>+N29+1</f>
        <v>13</v>
      </c>
      <c r="P29" s="15">
        <f t="shared" ref="P29:AF29" si="7">+O29+1</f>
        <v>14</v>
      </c>
      <c r="Q29" s="18">
        <f t="shared" si="7"/>
        <v>15</v>
      </c>
      <c r="R29" s="18">
        <f t="shared" si="7"/>
        <v>16</v>
      </c>
      <c r="S29" s="24">
        <f t="shared" si="7"/>
        <v>17</v>
      </c>
      <c r="T29" s="15">
        <f t="shared" si="7"/>
        <v>18</v>
      </c>
      <c r="U29" s="15">
        <f t="shared" si="7"/>
        <v>19</v>
      </c>
      <c r="V29" s="15">
        <f t="shared" si="7"/>
        <v>20</v>
      </c>
      <c r="W29" s="15">
        <f t="shared" si="7"/>
        <v>21</v>
      </c>
      <c r="X29" s="18">
        <f t="shared" si="7"/>
        <v>22</v>
      </c>
      <c r="Y29" s="24">
        <f t="shared" si="7"/>
        <v>23</v>
      </c>
      <c r="Z29" s="24">
        <f t="shared" si="7"/>
        <v>24</v>
      </c>
      <c r="AA29" s="15">
        <f t="shared" si="7"/>
        <v>25</v>
      </c>
      <c r="AB29" s="15">
        <f t="shared" si="7"/>
        <v>26</v>
      </c>
      <c r="AC29" s="15">
        <f t="shared" si="7"/>
        <v>27</v>
      </c>
      <c r="AD29" s="15">
        <f t="shared" si="7"/>
        <v>28</v>
      </c>
      <c r="AE29" s="18">
        <f t="shared" si="7"/>
        <v>29</v>
      </c>
      <c r="AF29" s="18">
        <f t="shared" si="7"/>
        <v>30</v>
      </c>
      <c r="AG29" s="2"/>
      <c r="AH29" s="74"/>
      <c r="AI29" s="75"/>
      <c r="AJ29" s="78"/>
      <c r="AK29" s="79"/>
    </row>
    <row r="30" spans="2:37" x14ac:dyDescent="0.2">
      <c r="B30" s="9" t="s">
        <v>4</v>
      </c>
      <c r="C30" s="18" t="s">
        <v>7</v>
      </c>
      <c r="D30" s="18" t="s">
        <v>26</v>
      </c>
      <c r="E30" s="15" t="s">
        <v>28</v>
      </c>
      <c r="F30" s="15" t="s">
        <v>29</v>
      </c>
      <c r="G30" s="15" t="s">
        <v>30</v>
      </c>
      <c r="H30" s="15" t="s">
        <v>31</v>
      </c>
      <c r="I30" s="15" t="s">
        <v>32</v>
      </c>
      <c r="J30" s="18" t="s">
        <v>33</v>
      </c>
      <c r="K30" s="18" t="s">
        <v>26</v>
      </c>
      <c r="L30" s="15" t="s">
        <v>28</v>
      </c>
      <c r="M30" s="15" t="s">
        <v>29</v>
      </c>
      <c r="N30" s="15" t="s">
        <v>30</v>
      </c>
      <c r="O30" s="15" t="s">
        <v>31</v>
      </c>
      <c r="P30" s="15" t="s">
        <v>32</v>
      </c>
      <c r="Q30" s="18" t="s">
        <v>33</v>
      </c>
      <c r="R30" s="18" t="s">
        <v>26</v>
      </c>
      <c r="S30" s="24" t="s">
        <v>28</v>
      </c>
      <c r="T30" s="15" t="s">
        <v>29</v>
      </c>
      <c r="U30" s="15" t="s">
        <v>30</v>
      </c>
      <c r="V30" s="15" t="s">
        <v>31</v>
      </c>
      <c r="W30" s="15" t="s">
        <v>32</v>
      </c>
      <c r="X30" s="18" t="s">
        <v>33</v>
      </c>
      <c r="Y30" s="24" t="s">
        <v>26</v>
      </c>
      <c r="Z30" s="24" t="s">
        <v>28</v>
      </c>
      <c r="AA30" s="15" t="s">
        <v>29</v>
      </c>
      <c r="AB30" s="15" t="s">
        <v>30</v>
      </c>
      <c r="AC30" s="15" t="s">
        <v>31</v>
      </c>
      <c r="AD30" s="15" t="s">
        <v>32</v>
      </c>
      <c r="AE30" s="18" t="s">
        <v>33</v>
      </c>
      <c r="AF30" s="18" t="s">
        <v>26</v>
      </c>
      <c r="AG30" s="2"/>
      <c r="AH30" s="80" t="s">
        <v>60</v>
      </c>
      <c r="AI30" s="82" t="s">
        <v>56</v>
      </c>
      <c r="AJ30" s="84" t="s">
        <v>60</v>
      </c>
      <c r="AK30" s="86" t="s">
        <v>56</v>
      </c>
    </row>
    <row r="31" spans="2:37" s="3" customFormat="1" ht="75" customHeight="1" x14ac:dyDescent="0.2">
      <c r="B31" s="11" t="s">
        <v>11</v>
      </c>
      <c r="C31" s="19"/>
      <c r="D31" s="19"/>
      <c r="E31" s="16"/>
      <c r="F31" s="16"/>
      <c r="G31" s="16" t="s">
        <v>47</v>
      </c>
      <c r="H31" s="16"/>
      <c r="I31" s="16"/>
      <c r="J31" s="19"/>
      <c r="K31" s="19"/>
      <c r="L31" s="16"/>
      <c r="M31" s="16"/>
      <c r="N31" s="16"/>
      <c r="O31" s="16"/>
      <c r="P31" s="16"/>
      <c r="Q31" s="19"/>
      <c r="R31" s="19"/>
      <c r="S31" s="25" t="s">
        <v>16</v>
      </c>
      <c r="T31" s="16"/>
      <c r="U31" s="16"/>
      <c r="V31" s="16"/>
      <c r="W31" s="16"/>
      <c r="X31" s="19"/>
      <c r="Y31" s="25" t="s">
        <v>17</v>
      </c>
      <c r="Z31" s="25" t="s">
        <v>13</v>
      </c>
      <c r="AA31" s="16"/>
      <c r="AB31" s="16"/>
      <c r="AC31" s="16"/>
      <c r="AD31" s="16"/>
      <c r="AE31" s="19"/>
      <c r="AF31" s="19"/>
      <c r="AG31" s="4"/>
      <c r="AH31" s="81"/>
      <c r="AI31" s="83"/>
      <c r="AJ31" s="85"/>
      <c r="AK31" s="87"/>
    </row>
    <row r="32" spans="2:37" s="1" customFormat="1" x14ac:dyDescent="0.2">
      <c r="B32" s="9" t="s">
        <v>2</v>
      </c>
      <c r="C32" s="18" t="s">
        <v>25</v>
      </c>
      <c r="D32" s="18" t="s">
        <v>25</v>
      </c>
      <c r="E32" s="15"/>
      <c r="F32" s="15"/>
      <c r="G32" s="15"/>
      <c r="H32" s="15"/>
      <c r="I32" s="15"/>
      <c r="J32" s="18" t="s">
        <v>25</v>
      </c>
      <c r="K32" s="18" t="s">
        <v>25</v>
      </c>
      <c r="L32" s="15"/>
      <c r="M32" s="15"/>
      <c r="N32" s="15"/>
      <c r="O32" s="15"/>
      <c r="P32" s="15"/>
      <c r="Q32" s="18" t="s">
        <v>25</v>
      </c>
      <c r="R32" s="18" t="s">
        <v>25</v>
      </c>
      <c r="S32" s="24" t="s">
        <v>25</v>
      </c>
      <c r="T32" s="15"/>
      <c r="U32" s="15"/>
      <c r="V32" s="15"/>
      <c r="W32" s="15"/>
      <c r="X32" s="18" t="s">
        <v>25</v>
      </c>
      <c r="Y32" s="24" t="s">
        <v>25</v>
      </c>
      <c r="Z32" s="24" t="s">
        <v>25</v>
      </c>
      <c r="AA32" s="15"/>
      <c r="AB32" s="15"/>
      <c r="AC32" s="15"/>
      <c r="AD32" s="15"/>
      <c r="AE32" s="18" t="s">
        <v>25</v>
      </c>
      <c r="AF32" s="18" t="s">
        <v>25</v>
      </c>
      <c r="AG32" s="2"/>
      <c r="AH32" s="13">
        <f>COUNTIF(C32:AG32,"●")</f>
        <v>12</v>
      </c>
      <c r="AI32" s="88">
        <f>AH33/30</f>
        <v>0.4</v>
      </c>
      <c r="AJ32" s="44">
        <f>AJ25+AH32</f>
        <v>31</v>
      </c>
      <c r="AK32" s="90">
        <f>AJ33/(6+31+28+30)</f>
        <v>0.32631578947368423</v>
      </c>
    </row>
    <row r="33" spans="2:37" s="1" customFormat="1" ht="13.8" thickBot="1" x14ac:dyDescent="0.25">
      <c r="B33" s="10" t="s">
        <v>44</v>
      </c>
      <c r="C33" s="20" t="s">
        <v>25</v>
      </c>
      <c r="D33" s="20" t="s">
        <v>25</v>
      </c>
      <c r="E33" s="17"/>
      <c r="F33" s="17"/>
      <c r="G33" s="17" t="s">
        <v>46</v>
      </c>
      <c r="H33" s="17"/>
      <c r="I33" s="17"/>
      <c r="J33" s="20"/>
      <c r="K33" s="20" t="s">
        <v>25</v>
      </c>
      <c r="L33" s="17"/>
      <c r="M33" s="17"/>
      <c r="N33" s="17"/>
      <c r="O33" s="17"/>
      <c r="P33" s="17"/>
      <c r="Q33" s="20" t="s">
        <v>25</v>
      </c>
      <c r="R33" s="20" t="s">
        <v>25</v>
      </c>
      <c r="S33" s="26" t="s">
        <v>25</v>
      </c>
      <c r="T33" s="17"/>
      <c r="U33" s="17"/>
      <c r="V33" s="17"/>
      <c r="W33" s="17"/>
      <c r="X33" s="20" t="s">
        <v>25</v>
      </c>
      <c r="Y33" s="26" t="s">
        <v>25</v>
      </c>
      <c r="Z33" s="26" t="s">
        <v>25</v>
      </c>
      <c r="AA33" s="17"/>
      <c r="AB33" s="17"/>
      <c r="AC33" s="17"/>
      <c r="AD33" s="17"/>
      <c r="AE33" s="20" t="s">
        <v>25</v>
      </c>
      <c r="AF33" s="20" t="s">
        <v>25</v>
      </c>
      <c r="AG33" s="12"/>
      <c r="AH33" s="14">
        <f>COUNTIF(C33:AG33,"●")</f>
        <v>12</v>
      </c>
      <c r="AI33" s="89"/>
      <c r="AJ33" s="45">
        <f>AJ26+AH33</f>
        <v>31</v>
      </c>
      <c r="AK33" s="91"/>
    </row>
    <row r="34" spans="2:37" ht="13.8" thickBot="1" x14ac:dyDescent="0.25"/>
    <row r="35" spans="2:37" ht="13.5" customHeight="1" x14ac:dyDescent="0.2">
      <c r="B35" s="8" t="s">
        <v>0</v>
      </c>
      <c r="C35" s="69">
        <v>10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92"/>
      <c r="AH35" s="72" t="s">
        <v>58</v>
      </c>
      <c r="AI35" s="73"/>
      <c r="AJ35" s="76" t="s">
        <v>59</v>
      </c>
      <c r="AK35" s="77"/>
    </row>
    <row r="36" spans="2:37" x14ac:dyDescent="0.2">
      <c r="B36" s="9" t="s">
        <v>1</v>
      </c>
      <c r="C36" s="15">
        <v>1</v>
      </c>
      <c r="D36" s="15">
        <f t="shared" ref="D36:E36" si="8">+C36+1</f>
        <v>2</v>
      </c>
      <c r="E36" s="15">
        <f t="shared" si="8"/>
        <v>3</v>
      </c>
      <c r="F36" s="15">
        <f>+E36+1</f>
        <v>4</v>
      </c>
      <c r="G36" s="15">
        <f t="shared" ref="G36" si="9">+F36+1</f>
        <v>5</v>
      </c>
      <c r="H36" s="18">
        <f>+G36+1</f>
        <v>6</v>
      </c>
      <c r="I36" s="18">
        <f t="shared" ref="I36:N36" si="10">+H36+1</f>
        <v>7</v>
      </c>
      <c r="J36" s="24">
        <f t="shared" si="10"/>
        <v>8</v>
      </c>
      <c r="K36" s="15">
        <f t="shared" si="10"/>
        <v>9</v>
      </c>
      <c r="L36" s="15">
        <f t="shared" si="10"/>
        <v>10</v>
      </c>
      <c r="M36" s="15">
        <f t="shared" si="10"/>
        <v>11</v>
      </c>
      <c r="N36" s="15">
        <f t="shared" si="10"/>
        <v>12</v>
      </c>
      <c r="O36" s="18">
        <f>+N36+1</f>
        <v>13</v>
      </c>
      <c r="P36" s="18">
        <f t="shared" ref="P36:AG36" si="11">+O36+1</f>
        <v>14</v>
      </c>
      <c r="Q36" s="15">
        <f t="shared" si="11"/>
        <v>15</v>
      </c>
      <c r="R36" s="15">
        <f t="shared" si="11"/>
        <v>16</v>
      </c>
      <c r="S36" s="15">
        <f t="shared" si="11"/>
        <v>17</v>
      </c>
      <c r="T36" s="15">
        <f t="shared" si="11"/>
        <v>18</v>
      </c>
      <c r="U36" s="15">
        <f t="shared" si="11"/>
        <v>19</v>
      </c>
      <c r="V36" s="18">
        <f t="shared" si="11"/>
        <v>20</v>
      </c>
      <c r="W36" s="18">
        <f t="shared" si="11"/>
        <v>21</v>
      </c>
      <c r="X36" s="15">
        <f t="shared" si="11"/>
        <v>22</v>
      </c>
      <c r="Y36" s="15">
        <f t="shared" si="11"/>
        <v>23</v>
      </c>
      <c r="Z36" s="15">
        <f t="shared" si="11"/>
        <v>24</v>
      </c>
      <c r="AA36" s="15">
        <f t="shared" si="11"/>
        <v>25</v>
      </c>
      <c r="AB36" s="15">
        <f t="shared" si="11"/>
        <v>26</v>
      </c>
      <c r="AC36" s="18">
        <f t="shared" si="11"/>
        <v>27</v>
      </c>
      <c r="AD36" s="18">
        <f t="shared" si="11"/>
        <v>28</v>
      </c>
      <c r="AE36" s="15">
        <f t="shared" si="11"/>
        <v>29</v>
      </c>
      <c r="AF36" s="15">
        <f t="shared" si="11"/>
        <v>30</v>
      </c>
      <c r="AG36" s="15">
        <f t="shared" si="11"/>
        <v>31</v>
      </c>
      <c r="AH36" s="74"/>
      <c r="AI36" s="75"/>
      <c r="AJ36" s="78"/>
      <c r="AK36" s="79"/>
    </row>
    <row r="37" spans="2:37" x14ac:dyDescent="0.2">
      <c r="B37" s="9" t="s">
        <v>4</v>
      </c>
      <c r="C37" s="15" t="s">
        <v>0</v>
      </c>
      <c r="D37" s="15" t="s">
        <v>29</v>
      </c>
      <c r="E37" s="15" t="s">
        <v>30</v>
      </c>
      <c r="F37" s="15" t="s">
        <v>31</v>
      </c>
      <c r="G37" s="15" t="s">
        <v>32</v>
      </c>
      <c r="H37" s="18" t="s">
        <v>33</v>
      </c>
      <c r="I37" s="18" t="s">
        <v>26</v>
      </c>
      <c r="J37" s="24" t="s">
        <v>28</v>
      </c>
      <c r="K37" s="15" t="s">
        <v>29</v>
      </c>
      <c r="L37" s="15" t="s">
        <v>30</v>
      </c>
      <c r="M37" s="15" t="s">
        <v>31</v>
      </c>
      <c r="N37" s="15" t="s">
        <v>32</v>
      </c>
      <c r="O37" s="18" t="s">
        <v>33</v>
      </c>
      <c r="P37" s="18" t="s">
        <v>26</v>
      </c>
      <c r="Q37" s="15" t="s">
        <v>28</v>
      </c>
      <c r="R37" s="15" t="s">
        <v>29</v>
      </c>
      <c r="S37" s="15" t="s">
        <v>30</v>
      </c>
      <c r="T37" s="15" t="s">
        <v>31</v>
      </c>
      <c r="U37" s="15" t="s">
        <v>32</v>
      </c>
      <c r="V37" s="18" t="s">
        <v>33</v>
      </c>
      <c r="W37" s="18" t="s">
        <v>26</v>
      </c>
      <c r="X37" s="15" t="s">
        <v>28</v>
      </c>
      <c r="Y37" s="15" t="s">
        <v>29</v>
      </c>
      <c r="Z37" s="15" t="s">
        <v>30</v>
      </c>
      <c r="AA37" s="15" t="s">
        <v>31</v>
      </c>
      <c r="AB37" s="15" t="s">
        <v>32</v>
      </c>
      <c r="AC37" s="18" t="s">
        <v>33</v>
      </c>
      <c r="AD37" s="18" t="s">
        <v>26</v>
      </c>
      <c r="AE37" s="15" t="s">
        <v>28</v>
      </c>
      <c r="AF37" s="15" t="s">
        <v>29</v>
      </c>
      <c r="AG37" s="15" t="s">
        <v>30</v>
      </c>
      <c r="AH37" s="80" t="s">
        <v>60</v>
      </c>
      <c r="AI37" s="82" t="s">
        <v>56</v>
      </c>
      <c r="AJ37" s="84" t="s">
        <v>60</v>
      </c>
      <c r="AK37" s="86" t="s">
        <v>56</v>
      </c>
    </row>
    <row r="38" spans="2:37" s="3" customFormat="1" ht="75" customHeight="1" x14ac:dyDescent="0.2">
      <c r="B38" s="11" t="s">
        <v>11</v>
      </c>
      <c r="C38" s="16"/>
      <c r="D38" s="16"/>
      <c r="E38" s="16"/>
      <c r="F38" s="16"/>
      <c r="G38" s="16"/>
      <c r="H38" s="19"/>
      <c r="I38" s="19"/>
      <c r="J38" s="25" t="s">
        <v>18</v>
      </c>
      <c r="K38" s="16"/>
      <c r="L38" s="16"/>
      <c r="M38" s="16"/>
      <c r="N38" s="16"/>
      <c r="O38" s="19"/>
      <c r="P38" s="19"/>
      <c r="Q38" s="16"/>
      <c r="R38" s="16"/>
      <c r="S38" s="16"/>
      <c r="T38" s="16"/>
      <c r="U38" s="16"/>
      <c r="V38" s="19"/>
      <c r="W38" s="19"/>
      <c r="X38" s="16"/>
      <c r="Y38" s="16"/>
      <c r="Z38" s="16"/>
      <c r="AA38" s="16"/>
      <c r="AB38" s="16"/>
      <c r="AC38" s="19"/>
      <c r="AD38" s="19"/>
      <c r="AE38" s="16"/>
      <c r="AF38" s="16"/>
      <c r="AG38" s="16"/>
      <c r="AH38" s="81"/>
      <c r="AI38" s="83"/>
      <c r="AJ38" s="85"/>
      <c r="AK38" s="87"/>
    </row>
    <row r="39" spans="2:37" s="1" customFormat="1" x14ac:dyDescent="0.2">
      <c r="B39" s="9" t="s">
        <v>2</v>
      </c>
      <c r="C39" s="15"/>
      <c r="D39" s="15"/>
      <c r="E39" s="15"/>
      <c r="F39" s="15"/>
      <c r="G39" s="15"/>
      <c r="H39" s="18" t="s">
        <v>25</v>
      </c>
      <c r="I39" s="18" t="s">
        <v>25</v>
      </c>
      <c r="J39" s="24" t="s">
        <v>25</v>
      </c>
      <c r="K39" s="15"/>
      <c r="L39" s="15"/>
      <c r="M39" s="15"/>
      <c r="N39" s="15"/>
      <c r="O39" s="18" t="s">
        <v>25</v>
      </c>
      <c r="P39" s="18" t="s">
        <v>25</v>
      </c>
      <c r="Q39" s="15"/>
      <c r="R39" s="15"/>
      <c r="S39" s="15"/>
      <c r="T39" s="15"/>
      <c r="U39" s="15"/>
      <c r="V39" s="18" t="s">
        <v>25</v>
      </c>
      <c r="W39" s="18" t="s">
        <v>25</v>
      </c>
      <c r="X39" s="15"/>
      <c r="Y39" s="15"/>
      <c r="Z39" s="15"/>
      <c r="AA39" s="15"/>
      <c r="AB39" s="15"/>
      <c r="AC39" s="18" t="s">
        <v>25</v>
      </c>
      <c r="AD39" s="18" t="s">
        <v>25</v>
      </c>
      <c r="AE39" s="15"/>
      <c r="AF39" s="15"/>
      <c r="AG39" s="15"/>
      <c r="AH39" s="13">
        <f>COUNTIF(C39:AG39,"●")</f>
        <v>9</v>
      </c>
      <c r="AI39" s="88">
        <f>AH40/31</f>
        <v>0.25806451612903225</v>
      </c>
      <c r="AJ39" s="44">
        <f>AJ32+AH39</f>
        <v>40</v>
      </c>
      <c r="AK39" s="90">
        <f>AJ40/(6+31+28+30+31)</f>
        <v>0.30952380952380953</v>
      </c>
    </row>
    <row r="40" spans="2:37" s="1" customFormat="1" ht="13.8" thickBot="1" x14ac:dyDescent="0.25">
      <c r="B40" s="10" t="s">
        <v>44</v>
      </c>
      <c r="C40" s="17"/>
      <c r="D40" s="17"/>
      <c r="E40" s="17"/>
      <c r="F40" s="17"/>
      <c r="G40" s="17"/>
      <c r="H40" s="20" t="s">
        <v>25</v>
      </c>
      <c r="I40" s="20" t="s">
        <v>25</v>
      </c>
      <c r="J40" s="26" t="s">
        <v>25</v>
      </c>
      <c r="K40" s="17"/>
      <c r="L40" s="17"/>
      <c r="M40" s="17"/>
      <c r="N40" s="17"/>
      <c r="O40" s="20" t="s">
        <v>25</v>
      </c>
      <c r="P40" s="20" t="s">
        <v>25</v>
      </c>
      <c r="Q40" s="17"/>
      <c r="R40" s="17"/>
      <c r="S40" s="17"/>
      <c r="T40" s="17"/>
      <c r="U40" s="17"/>
      <c r="V40" s="20" t="s">
        <v>25</v>
      </c>
      <c r="W40" s="20" t="s">
        <v>25</v>
      </c>
      <c r="X40" s="17"/>
      <c r="Y40" s="17"/>
      <c r="Z40" s="17"/>
      <c r="AA40" s="17"/>
      <c r="AB40" s="17"/>
      <c r="AC40" s="20" t="s">
        <v>25</v>
      </c>
      <c r="AD40" s="20"/>
      <c r="AE40" s="17"/>
      <c r="AF40" s="17"/>
      <c r="AG40" s="17"/>
      <c r="AH40" s="14">
        <f>COUNTIF(C40:AG40,"●")</f>
        <v>8</v>
      </c>
      <c r="AI40" s="89"/>
      <c r="AJ40" s="45">
        <f>AJ33+AH40</f>
        <v>39</v>
      </c>
      <c r="AK40" s="91"/>
    </row>
    <row r="41" spans="2:37" ht="13.8" thickBot="1" x14ac:dyDescent="0.25"/>
    <row r="42" spans="2:37" ht="13.5" customHeight="1" x14ac:dyDescent="0.2">
      <c r="B42" s="8" t="s">
        <v>0</v>
      </c>
      <c r="C42" s="69">
        <v>11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92"/>
      <c r="AH42" s="72" t="s">
        <v>58</v>
      </c>
      <c r="AI42" s="73"/>
      <c r="AJ42" s="76" t="s">
        <v>59</v>
      </c>
      <c r="AK42" s="77"/>
    </row>
    <row r="43" spans="2:37" x14ac:dyDescent="0.2">
      <c r="B43" s="9" t="s">
        <v>1</v>
      </c>
      <c r="C43" s="15">
        <v>1</v>
      </c>
      <c r="D43" s="15">
        <f t="shared" ref="D43:E43" si="12">+C43+1</f>
        <v>2</v>
      </c>
      <c r="E43" s="24">
        <f t="shared" si="12"/>
        <v>3</v>
      </c>
      <c r="F43" s="18">
        <f>+E43+1</f>
        <v>4</v>
      </c>
      <c r="G43" s="15">
        <f t="shared" ref="G43" si="13">+F43+1</f>
        <v>5</v>
      </c>
      <c r="H43" s="15">
        <f>+G43+1</f>
        <v>6</v>
      </c>
      <c r="I43" s="15">
        <f t="shared" ref="I43:L43" si="14">+H43+1</f>
        <v>7</v>
      </c>
      <c r="J43" s="15">
        <f t="shared" si="14"/>
        <v>8</v>
      </c>
      <c r="K43" s="15">
        <f t="shared" si="14"/>
        <v>9</v>
      </c>
      <c r="L43" s="18">
        <f t="shared" si="14"/>
        <v>10</v>
      </c>
      <c r="M43" s="18">
        <f>+L43+1</f>
        <v>11</v>
      </c>
      <c r="N43" s="15">
        <f>+M43+1</f>
        <v>12</v>
      </c>
      <c r="O43" s="15">
        <f>+N43+1</f>
        <v>13</v>
      </c>
      <c r="P43" s="15">
        <f t="shared" ref="P43:AF43" si="15">+O43+1</f>
        <v>14</v>
      </c>
      <c r="Q43" s="15">
        <f t="shared" si="15"/>
        <v>15</v>
      </c>
      <c r="R43" s="15">
        <f t="shared" si="15"/>
        <v>16</v>
      </c>
      <c r="S43" s="18">
        <f t="shared" si="15"/>
        <v>17</v>
      </c>
      <c r="T43" s="18">
        <f t="shared" si="15"/>
        <v>18</v>
      </c>
      <c r="U43" s="15">
        <f t="shared" si="15"/>
        <v>19</v>
      </c>
      <c r="V43" s="15">
        <f t="shared" si="15"/>
        <v>20</v>
      </c>
      <c r="W43" s="15">
        <f t="shared" si="15"/>
        <v>21</v>
      </c>
      <c r="X43" s="15">
        <f t="shared" si="15"/>
        <v>22</v>
      </c>
      <c r="Y43" s="24">
        <f t="shared" si="15"/>
        <v>23</v>
      </c>
      <c r="Z43" s="18">
        <f t="shared" si="15"/>
        <v>24</v>
      </c>
      <c r="AA43" s="18">
        <f t="shared" si="15"/>
        <v>25</v>
      </c>
      <c r="AB43" s="15">
        <f t="shared" si="15"/>
        <v>26</v>
      </c>
      <c r="AC43" s="15">
        <f t="shared" si="15"/>
        <v>27</v>
      </c>
      <c r="AD43" s="15">
        <f t="shared" si="15"/>
        <v>28</v>
      </c>
      <c r="AE43" s="15">
        <f t="shared" si="15"/>
        <v>29</v>
      </c>
      <c r="AF43" s="15">
        <f t="shared" si="15"/>
        <v>30</v>
      </c>
      <c r="AG43" s="2"/>
      <c r="AH43" s="74"/>
      <c r="AI43" s="75"/>
      <c r="AJ43" s="78"/>
      <c r="AK43" s="79"/>
    </row>
    <row r="44" spans="2:37" x14ac:dyDescent="0.2">
      <c r="B44" s="9" t="s">
        <v>4</v>
      </c>
      <c r="C44" s="15" t="s">
        <v>5</v>
      </c>
      <c r="D44" s="15" t="s">
        <v>32</v>
      </c>
      <c r="E44" s="24" t="s">
        <v>33</v>
      </c>
      <c r="F44" s="18" t="s">
        <v>26</v>
      </c>
      <c r="G44" s="15" t="s">
        <v>28</v>
      </c>
      <c r="H44" s="15" t="s">
        <v>29</v>
      </c>
      <c r="I44" s="15" t="s">
        <v>30</v>
      </c>
      <c r="J44" s="15" t="s">
        <v>31</v>
      </c>
      <c r="K44" s="15" t="s">
        <v>32</v>
      </c>
      <c r="L44" s="18" t="s">
        <v>33</v>
      </c>
      <c r="M44" s="18" t="s">
        <v>26</v>
      </c>
      <c r="N44" s="15" t="s">
        <v>28</v>
      </c>
      <c r="O44" s="15" t="s">
        <v>29</v>
      </c>
      <c r="P44" s="15" t="s">
        <v>30</v>
      </c>
      <c r="Q44" s="15" t="s">
        <v>31</v>
      </c>
      <c r="R44" s="15" t="s">
        <v>32</v>
      </c>
      <c r="S44" s="18" t="s">
        <v>33</v>
      </c>
      <c r="T44" s="18" t="s">
        <v>26</v>
      </c>
      <c r="U44" s="15" t="s">
        <v>28</v>
      </c>
      <c r="V44" s="15" t="s">
        <v>29</v>
      </c>
      <c r="W44" s="15" t="s">
        <v>30</v>
      </c>
      <c r="X44" s="15" t="s">
        <v>31</v>
      </c>
      <c r="Y44" s="24" t="s">
        <v>32</v>
      </c>
      <c r="Z44" s="18" t="s">
        <v>33</v>
      </c>
      <c r="AA44" s="18" t="s">
        <v>26</v>
      </c>
      <c r="AB44" s="15" t="s">
        <v>28</v>
      </c>
      <c r="AC44" s="15" t="s">
        <v>29</v>
      </c>
      <c r="AD44" s="15" t="s">
        <v>30</v>
      </c>
      <c r="AE44" s="15" t="s">
        <v>31</v>
      </c>
      <c r="AF44" s="15" t="s">
        <v>32</v>
      </c>
      <c r="AG44" s="2"/>
      <c r="AH44" s="80" t="s">
        <v>60</v>
      </c>
      <c r="AI44" s="82" t="s">
        <v>56</v>
      </c>
      <c r="AJ44" s="84" t="s">
        <v>60</v>
      </c>
      <c r="AK44" s="86" t="s">
        <v>56</v>
      </c>
    </row>
    <row r="45" spans="2:37" s="3" customFormat="1" ht="75" customHeight="1" x14ac:dyDescent="0.2">
      <c r="B45" s="11" t="s">
        <v>11</v>
      </c>
      <c r="C45" s="16"/>
      <c r="D45" s="16" t="s">
        <v>43</v>
      </c>
      <c r="E45" s="25" t="s">
        <v>19</v>
      </c>
      <c r="F45" s="19"/>
      <c r="G45" s="16"/>
      <c r="H45" s="16"/>
      <c r="I45" s="16"/>
      <c r="J45" s="16"/>
      <c r="K45" s="16"/>
      <c r="L45" s="19"/>
      <c r="M45" s="19"/>
      <c r="N45" s="16"/>
      <c r="O45" s="16"/>
      <c r="P45" s="16"/>
      <c r="Q45" s="16"/>
      <c r="R45" s="16"/>
      <c r="S45" s="19"/>
      <c r="T45" s="19"/>
      <c r="U45" s="16"/>
      <c r="V45" s="16"/>
      <c r="W45" s="16"/>
      <c r="X45" s="16"/>
      <c r="Y45" s="25" t="s">
        <v>20</v>
      </c>
      <c r="Z45" s="19"/>
      <c r="AA45" s="19"/>
      <c r="AB45" s="16"/>
      <c r="AC45" s="16"/>
      <c r="AD45" s="16"/>
      <c r="AE45" s="16"/>
      <c r="AF45" s="16"/>
      <c r="AG45" s="4"/>
      <c r="AH45" s="81"/>
      <c r="AI45" s="83"/>
      <c r="AJ45" s="85"/>
      <c r="AK45" s="87"/>
    </row>
    <row r="46" spans="2:37" s="1" customFormat="1" x14ac:dyDescent="0.2">
      <c r="B46" s="9" t="s">
        <v>2</v>
      </c>
      <c r="C46" s="15"/>
      <c r="D46" s="15"/>
      <c r="E46" s="24" t="s">
        <v>25</v>
      </c>
      <c r="F46" s="18" t="s">
        <v>25</v>
      </c>
      <c r="G46" s="15"/>
      <c r="H46" s="15"/>
      <c r="I46" s="15"/>
      <c r="J46" s="15"/>
      <c r="K46" s="15"/>
      <c r="L46" s="18" t="s">
        <v>25</v>
      </c>
      <c r="M46" s="18" t="s">
        <v>25</v>
      </c>
      <c r="N46" s="15"/>
      <c r="O46" s="15"/>
      <c r="P46" s="15"/>
      <c r="Q46" s="15"/>
      <c r="R46" s="15"/>
      <c r="S46" s="18" t="s">
        <v>25</v>
      </c>
      <c r="T46" s="18" t="s">
        <v>25</v>
      </c>
      <c r="U46" s="15"/>
      <c r="V46" s="15"/>
      <c r="W46" s="15"/>
      <c r="X46" s="15"/>
      <c r="Y46" s="24" t="s">
        <v>25</v>
      </c>
      <c r="Z46" s="18" t="s">
        <v>25</v>
      </c>
      <c r="AA46" s="18" t="s">
        <v>25</v>
      </c>
      <c r="AB46" s="15"/>
      <c r="AC46" s="15"/>
      <c r="AD46" s="15"/>
      <c r="AE46" s="15"/>
      <c r="AF46" s="15"/>
      <c r="AG46" s="2"/>
      <c r="AH46" s="13">
        <f>COUNTIF(C46:AG46,"●")</f>
        <v>9</v>
      </c>
      <c r="AI46" s="88">
        <f>AH47/30</f>
        <v>0.33333333333333331</v>
      </c>
      <c r="AJ46" s="44">
        <f>AJ39+AH46</f>
        <v>49</v>
      </c>
      <c r="AK46" s="90">
        <f>AJ47/(6+31+28+30+31+30)</f>
        <v>0.3141025641025641</v>
      </c>
    </row>
    <row r="47" spans="2:37" s="1" customFormat="1" ht="13.8" thickBot="1" x14ac:dyDescent="0.25">
      <c r="B47" s="10" t="s">
        <v>44</v>
      </c>
      <c r="C47" s="17"/>
      <c r="D47" s="17" t="s">
        <v>39</v>
      </c>
      <c r="E47" s="26" t="s">
        <v>25</v>
      </c>
      <c r="F47" s="20" t="s">
        <v>25</v>
      </c>
      <c r="G47" s="17"/>
      <c r="H47" s="17"/>
      <c r="I47" s="17"/>
      <c r="J47" s="17"/>
      <c r="K47" s="17"/>
      <c r="L47" s="20" t="s">
        <v>25</v>
      </c>
      <c r="M47" s="20" t="s">
        <v>25</v>
      </c>
      <c r="N47" s="17"/>
      <c r="O47" s="17"/>
      <c r="P47" s="17"/>
      <c r="Q47" s="17"/>
      <c r="R47" s="17"/>
      <c r="S47" s="20" t="s">
        <v>25</v>
      </c>
      <c r="T47" s="20" t="s">
        <v>25</v>
      </c>
      <c r="U47" s="17"/>
      <c r="V47" s="17"/>
      <c r="W47" s="17"/>
      <c r="X47" s="17"/>
      <c r="Y47" s="26" t="s">
        <v>25</v>
      </c>
      <c r="Z47" s="20" t="s">
        <v>25</v>
      </c>
      <c r="AA47" s="20" t="s">
        <v>25</v>
      </c>
      <c r="AB47" s="17"/>
      <c r="AC47" s="17"/>
      <c r="AD47" s="17"/>
      <c r="AE47" s="17"/>
      <c r="AF47" s="17"/>
      <c r="AG47" s="12"/>
      <c r="AH47" s="14">
        <f>COUNTIF(C47:AG47,"●")</f>
        <v>10</v>
      </c>
      <c r="AI47" s="89"/>
      <c r="AJ47" s="45">
        <f>AJ40+AH47</f>
        <v>49</v>
      </c>
      <c r="AK47" s="91"/>
    </row>
    <row r="48" spans="2:37" ht="13.8" thickBot="1" x14ac:dyDescent="0.25"/>
    <row r="49" spans="2:37" ht="13.5" customHeight="1" x14ac:dyDescent="0.2">
      <c r="B49" s="8" t="s">
        <v>0</v>
      </c>
      <c r="C49" s="69">
        <v>12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92"/>
      <c r="AH49" s="72" t="s">
        <v>58</v>
      </c>
      <c r="AI49" s="73"/>
      <c r="AJ49" s="76" t="s">
        <v>59</v>
      </c>
      <c r="AK49" s="77"/>
    </row>
    <row r="50" spans="2:37" x14ac:dyDescent="0.2">
      <c r="B50" s="9" t="s">
        <v>1</v>
      </c>
      <c r="C50" s="18">
        <v>1</v>
      </c>
      <c r="D50" s="18">
        <f t="shared" ref="D50:E50" si="16">+C50+1</f>
        <v>2</v>
      </c>
      <c r="E50" s="15">
        <f t="shared" si="16"/>
        <v>3</v>
      </c>
      <c r="F50" s="15">
        <f>+E50+1</f>
        <v>4</v>
      </c>
      <c r="G50" s="15">
        <f t="shared" ref="G50" si="17">+F50+1</f>
        <v>5</v>
      </c>
      <c r="H50" s="15">
        <f>+G50+1</f>
        <v>6</v>
      </c>
      <c r="I50" s="15">
        <f t="shared" ref="I50:L50" si="18">+H50+1</f>
        <v>7</v>
      </c>
      <c r="J50" s="18">
        <f t="shared" si="18"/>
        <v>8</v>
      </c>
      <c r="K50" s="18">
        <f t="shared" si="18"/>
        <v>9</v>
      </c>
      <c r="L50" s="15">
        <f t="shared" si="18"/>
        <v>10</v>
      </c>
      <c r="M50" s="15">
        <f>+L50+1</f>
        <v>11</v>
      </c>
      <c r="N50" s="15">
        <f>+M50+1</f>
        <v>12</v>
      </c>
      <c r="O50" s="15">
        <f>+N50+1</f>
        <v>13</v>
      </c>
      <c r="P50" s="15">
        <f t="shared" ref="P50:AG50" si="19">+O50+1</f>
        <v>14</v>
      </c>
      <c r="Q50" s="18">
        <f t="shared" si="19"/>
        <v>15</v>
      </c>
      <c r="R50" s="18">
        <f t="shared" si="19"/>
        <v>16</v>
      </c>
      <c r="S50" s="15">
        <f t="shared" si="19"/>
        <v>17</v>
      </c>
      <c r="T50" s="15">
        <f t="shared" si="19"/>
        <v>18</v>
      </c>
      <c r="U50" s="15">
        <f t="shared" si="19"/>
        <v>19</v>
      </c>
      <c r="V50" s="15">
        <f t="shared" si="19"/>
        <v>20</v>
      </c>
      <c r="W50" s="15">
        <f t="shared" si="19"/>
        <v>21</v>
      </c>
      <c r="X50" s="18">
        <f t="shared" si="19"/>
        <v>22</v>
      </c>
      <c r="Y50" s="24">
        <f t="shared" si="19"/>
        <v>23</v>
      </c>
      <c r="Z50" s="24">
        <f t="shared" si="19"/>
        <v>24</v>
      </c>
      <c r="AA50" s="15">
        <f t="shared" si="19"/>
        <v>25</v>
      </c>
      <c r="AB50" s="15">
        <f t="shared" si="19"/>
        <v>26</v>
      </c>
      <c r="AC50" s="15">
        <f t="shared" si="19"/>
        <v>27</v>
      </c>
      <c r="AD50" s="15">
        <f t="shared" si="19"/>
        <v>28</v>
      </c>
      <c r="AE50" s="18">
        <f t="shared" si="19"/>
        <v>29</v>
      </c>
      <c r="AF50" s="18">
        <f t="shared" si="19"/>
        <v>30</v>
      </c>
      <c r="AG50" s="15">
        <f t="shared" si="19"/>
        <v>31</v>
      </c>
      <c r="AH50" s="74"/>
      <c r="AI50" s="75"/>
      <c r="AJ50" s="78"/>
      <c r="AK50" s="79"/>
    </row>
    <row r="51" spans="2:37" x14ac:dyDescent="0.2">
      <c r="B51" s="9" t="s">
        <v>4</v>
      </c>
      <c r="C51" s="18" t="s">
        <v>7</v>
      </c>
      <c r="D51" s="18" t="s">
        <v>26</v>
      </c>
      <c r="E51" s="15" t="s">
        <v>28</v>
      </c>
      <c r="F51" s="15" t="s">
        <v>29</v>
      </c>
      <c r="G51" s="15" t="s">
        <v>30</v>
      </c>
      <c r="H51" s="15" t="s">
        <v>31</v>
      </c>
      <c r="I51" s="15" t="s">
        <v>32</v>
      </c>
      <c r="J51" s="18" t="s">
        <v>33</v>
      </c>
      <c r="K51" s="18" t="s">
        <v>26</v>
      </c>
      <c r="L51" s="15" t="s">
        <v>28</v>
      </c>
      <c r="M51" s="15" t="s">
        <v>29</v>
      </c>
      <c r="N51" s="15" t="s">
        <v>30</v>
      </c>
      <c r="O51" s="15" t="s">
        <v>31</v>
      </c>
      <c r="P51" s="15" t="s">
        <v>32</v>
      </c>
      <c r="Q51" s="18" t="s">
        <v>33</v>
      </c>
      <c r="R51" s="18" t="s">
        <v>26</v>
      </c>
      <c r="S51" s="15" t="s">
        <v>28</v>
      </c>
      <c r="T51" s="15" t="s">
        <v>29</v>
      </c>
      <c r="U51" s="15" t="s">
        <v>30</v>
      </c>
      <c r="V51" s="15" t="s">
        <v>31</v>
      </c>
      <c r="W51" s="15" t="s">
        <v>32</v>
      </c>
      <c r="X51" s="18" t="s">
        <v>33</v>
      </c>
      <c r="Y51" s="24" t="s">
        <v>26</v>
      </c>
      <c r="Z51" s="24" t="s">
        <v>28</v>
      </c>
      <c r="AA51" s="15" t="s">
        <v>29</v>
      </c>
      <c r="AB51" s="15" t="s">
        <v>30</v>
      </c>
      <c r="AC51" s="15" t="s">
        <v>31</v>
      </c>
      <c r="AD51" s="15" t="s">
        <v>32</v>
      </c>
      <c r="AE51" s="18" t="s">
        <v>33</v>
      </c>
      <c r="AF51" s="18" t="s">
        <v>26</v>
      </c>
      <c r="AG51" s="15" t="s">
        <v>28</v>
      </c>
      <c r="AH51" s="80" t="s">
        <v>60</v>
      </c>
      <c r="AI51" s="82" t="s">
        <v>56</v>
      </c>
      <c r="AJ51" s="84" t="s">
        <v>60</v>
      </c>
      <c r="AK51" s="86" t="s">
        <v>56</v>
      </c>
    </row>
    <row r="52" spans="2:37" s="3" customFormat="1" ht="75" customHeight="1" x14ac:dyDescent="0.2">
      <c r="B52" s="11" t="s">
        <v>11</v>
      </c>
      <c r="C52" s="19"/>
      <c r="D52" s="19"/>
      <c r="E52" s="16"/>
      <c r="F52" s="16"/>
      <c r="G52" s="16"/>
      <c r="H52" s="16"/>
      <c r="I52" s="16" t="s">
        <v>43</v>
      </c>
      <c r="J52" s="19"/>
      <c r="K52" s="19"/>
      <c r="L52" s="16"/>
      <c r="M52" s="16"/>
      <c r="N52" s="16"/>
      <c r="O52" s="16"/>
      <c r="P52" s="16"/>
      <c r="Q52" s="19"/>
      <c r="R52" s="19"/>
      <c r="S52" s="16"/>
      <c r="T52" s="16"/>
      <c r="U52" s="16"/>
      <c r="V52" s="16"/>
      <c r="W52" s="16"/>
      <c r="X52" s="19"/>
      <c r="Y52" s="25" t="s">
        <v>21</v>
      </c>
      <c r="Z52" s="25" t="s">
        <v>13</v>
      </c>
      <c r="AA52" s="16"/>
      <c r="AB52" s="16"/>
      <c r="AC52" s="16"/>
      <c r="AD52" s="16"/>
      <c r="AE52" s="19"/>
      <c r="AF52" s="16" t="s">
        <v>12</v>
      </c>
      <c r="AG52" s="16" t="s">
        <v>12</v>
      </c>
      <c r="AH52" s="81"/>
      <c r="AI52" s="83"/>
      <c r="AJ52" s="85"/>
      <c r="AK52" s="87"/>
    </row>
    <row r="53" spans="2:37" s="1" customFormat="1" x14ac:dyDescent="0.2">
      <c r="B53" s="9" t="s">
        <v>2</v>
      </c>
      <c r="C53" s="18" t="s">
        <v>25</v>
      </c>
      <c r="D53" s="18" t="s">
        <v>25</v>
      </c>
      <c r="E53" s="15"/>
      <c r="F53" s="15"/>
      <c r="G53" s="15"/>
      <c r="H53" s="15"/>
      <c r="I53" s="15"/>
      <c r="J53" s="18" t="s">
        <v>25</v>
      </c>
      <c r="K53" s="18" t="s">
        <v>25</v>
      </c>
      <c r="L53" s="15"/>
      <c r="M53" s="15"/>
      <c r="N53" s="15"/>
      <c r="O53" s="15"/>
      <c r="P53" s="15"/>
      <c r="Q53" s="18" t="s">
        <v>25</v>
      </c>
      <c r="R53" s="18" t="s">
        <v>25</v>
      </c>
      <c r="S53" s="15"/>
      <c r="T53" s="15"/>
      <c r="U53" s="15"/>
      <c r="V53" s="15"/>
      <c r="W53" s="15"/>
      <c r="X53" s="18" t="s">
        <v>25</v>
      </c>
      <c r="Y53" s="24" t="s">
        <v>25</v>
      </c>
      <c r="Z53" s="24" t="s">
        <v>25</v>
      </c>
      <c r="AA53" s="15"/>
      <c r="AB53" s="15"/>
      <c r="AC53" s="15"/>
      <c r="AD53" s="15"/>
      <c r="AE53" s="18" t="s">
        <v>25</v>
      </c>
      <c r="AF53" s="18"/>
      <c r="AG53" s="15"/>
      <c r="AH53" s="13">
        <f>COUNTIF(C53:AG53,"●")</f>
        <v>10</v>
      </c>
      <c r="AI53" s="88">
        <f>AH54/29</f>
        <v>0.31034482758620691</v>
      </c>
      <c r="AJ53" s="44">
        <f>AJ46+AH53</f>
        <v>59</v>
      </c>
      <c r="AK53" s="90">
        <f>AJ54/(6+31+28+30+31+30+29)</f>
        <v>0.31351351351351353</v>
      </c>
    </row>
    <row r="54" spans="2:37" s="1" customFormat="1" ht="13.8" thickBot="1" x14ac:dyDescent="0.25">
      <c r="B54" s="10" t="s">
        <v>44</v>
      </c>
      <c r="C54" s="20" t="s">
        <v>25</v>
      </c>
      <c r="D54" s="20" t="s">
        <v>25</v>
      </c>
      <c r="E54" s="17"/>
      <c r="F54" s="17"/>
      <c r="G54" s="17"/>
      <c r="H54" s="17"/>
      <c r="I54" s="17" t="s">
        <v>41</v>
      </c>
      <c r="J54" s="20" t="s">
        <v>25</v>
      </c>
      <c r="K54" s="20" t="s">
        <v>25</v>
      </c>
      <c r="L54" s="17"/>
      <c r="M54" s="17"/>
      <c r="N54" s="17"/>
      <c r="O54" s="17"/>
      <c r="P54" s="17"/>
      <c r="Q54" s="20" t="s">
        <v>25</v>
      </c>
      <c r="R54" s="20"/>
      <c r="S54" s="17"/>
      <c r="T54" s="17"/>
      <c r="U54" s="17"/>
      <c r="V54" s="17"/>
      <c r="W54" s="17"/>
      <c r="X54" s="20" t="s">
        <v>25</v>
      </c>
      <c r="Y54" s="26" t="s">
        <v>40</v>
      </c>
      <c r="Z54" s="26" t="s">
        <v>25</v>
      </c>
      <c r="AA54" s="17"/>
      <c r="AB54" s="17"/>
      <c r="AC54" s="17"/>
      <c r="AD54" s="17"/>
      <c r="AE54" s="20"/>
      <c r="AF54" s="20"/>
      <c r="AG54" s="17"/>
      <c r="AH54" s="14">
        <f>COUNTIF(C54:AG54,"●")</f>
        <v>9</v>
      </c>
      <c r="AI54" s="89"/>
      <c r="AJ54" s="45">
        <f>AJ47+AH54</f>
        <v>58</v>
      </c>
      <c r="AK54" s="91"/>
    </row>
    <row r="55" spans="2:37" ht="13.8" thickBot="1" x14ac:dyDescent="0.25"/>
    <row r="56" spans="2:37" ht="13.5" customHeight="1" x14ac:dyDescent="0.2">
      <c r="B56" s="8" t="s">
        <v>0</v>
      </c>
      <c r="C56" s="69">
        <v>1</v>
      </c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92"/>
      <c r="AH56" s="72" t="s">
        <v>58</v>
      </c>
      <c r="AI56" s="73"/>
      <c r="AJ56" s="95" t="s">
        <v>59</v>
      </c>
      <c r="AK56" s="96"/>
    </row>
    <row r="57" spans="2:37" x14ac:dyDescent="0.2">
      <c r="B57" s="9" t="s">
        <v>1</v>
      </c>
      <c r="C57" s="24">
        <v>1</v>
      </c>
      <c r="D57" s="15">
        <f t="shared" ref="D57:E57" si="20">+C57+1</f>
        <v>2</v>
      </c>
      <c r="E57" s="15">
        <f t="shared" si="20"/>
        <v>3</v>
      </c>
      <c r="F57" s="15">
        <f>+E57+1</f>
        <v>4</v>
      </c>
      <c r="G57" s="18">
        <f t="shared" ref="G57" si="21">+F57+1</f>
        <v>5</v>
      </c>
      <c r="H57" s="18">
        <f>+G57+1</f>
        <v>6</v>
      </c>
      <c r="I57" s="15">
        <f t="shared" ref="I57:L57" si="22">+H57+1</f>
        <v>7</v>
      </c>
      <c r="J57" s="15">
        <f t="shared" si="22"/>
        <v>8</v>
      </c>
      <c r="K57" s="15">
        <f t="shared" si="22"/>
        <v>9</v>
      </c>
      <c r="L57" s="15">
        <f t="shared" si="22"/>
        <v>10</v>
      </c>
      <c r="M57" s="15">
        <f>+L57+1</f>
        <v>11</v>
      </c>
      <c r="N57" s="18">
        <f>+M57+1</f>
        <v>12</v>
      </c>
      <c r="O57" s="18">
        <f>+N57+1</f>
        <v>13</v>
      </c>
      <c r="P57" s="24">
        <f t="shared" ref="P57:AG57" si="23">+O57+1</f>
        <v>14</v>
      </c>
      <c r="Q57" s="15">
        <f t="shared" si="23"/>
        <v>15</v>
      </c>
      <c r="R57" s="15">
        <f t="shared" si="23"/>
        <v>16</v>
      </c>
      <c r="S57" s="15">
        <f t="shared" si="23"/>
        <v>17</v>
      </c>
      <c r="T57" s="40">
        <f t="shared" si="23"/>
        <v>18</v>
      </c>
      <c r="U57" s="37">
        <f t="shared" si="23"/>
        <v>19</v>
      </c>
      <c r="V57" s="18">
        <f t="shared" si="23"/>
        <v>20</v>
      </c>
      <c r="W57" s="15">
        <f t="shared" si="23"/>
        <v>21</v>
      </c>
      <c r="X57" s="15">
        <f t="shared" si="23"/>
        <v>22</v>
      </c>
      <c r="Y57" s="15">
        <f t="shared" si="23"/>
        <v>23</v>
      </c>
      <c r="Z57" s="15">
        <f t="shared" si="23"/>
        <v>24</v>
      </c>
      <c r="AA57" s="15">
        <f t="shared" si="23"/>
        <v>25</v>
      </c>
      <c r="AB57" s="37">
        <f t="shared" si="23"/>
        <v>26</v>
      </c>
      <c r="AC57" s="18">
        <f t="shared" si="23"/>
        <v>27</v>
      </c>
      <c r="AD57" s="15">
        <f t="shared" si="23"/>
        <v>28</v>
      </c>
      <c r="AE57" s="15">
        <f t="shared" si="23"/>
        <v>29</v>
      </c>
      <c r="AF57" s="15">
        <f t="shared" si="23"/>
        <v>30</v>
      </c>
      <c r="AG57" s="15">
        <f t="shared" si="23"/>
        <v>31</v>
      </c>
      <c r="AH57" s="74"/>
      <c r="AI57" s="75"/>
      <c r="AJ57" s="97"/>
      <c r="AK57" s="98"/>
    </row>
    <row r="58" spans="2:37" x14ac:dyDescent="0.2">
      <c r="B58" s="9" t="s">
        <v>4</v>
      </c>
      <c r="C58" s="24" t="s">
        <v>8</v>
      </c>
      <c r="D58" s="15" t="s">
        <v>30</v>
      </c>
      <c r="E58" s="15" t="s">
        <v>31</v>
      </c>
      <c r="F58" s="15" t="s">
        <v>32</v>
      </c>
      <c r="G58" s="18" t="s">
        <v>33</v>
      </c>
      <c r="H58" s="18" t="s">
        <v>26</v>
      </c>
      <c r="I58" s="15" t="s">
        <v>28</v>
      </c>
      <c r="J58" s="15" t="s">
        <v>29</v>
      </c>
      <c r="K58" s="15" t="s">
        <v>30</v>
      </c>
      <c r="L58" s="15" t="s">
        <v>31</v>
      </c>
      <c r="M58" s="15" t="s">
        <v>32</v>
      </c>
      <c r="N58" s="18" t="s">
        <v>33</v>
      </c>
      <c r="O58" s="18" t="s">
        <v>26</v>
      </c>
      <c r="P58" s="24" t="s">
        <v>28</v>
      </c>
      <c r="Q58" s="15" t="s">
        <v>29</v>
      </c>
      <c r="R58" s="15" t="s">
        <v>30</v>
      </c>
      <c r="S58" s="15" t="s">
        <v>31</v>
      </c>
      <c r="T58" s="40" t="s">
        <v>32</v>
      </c>
      <c r="U58" s="37" t="s">
        <v>33</v>
      </c>
      <c r="V58" s="18" t="s">
        <v>26</v>
      </c>
      <c r="W58" s="15" t="s">
        <v>28</v>
      </c>
      <c r="X58" s="15" t="s">
        <v>29</v>
      </c>
      <c r="Y58" s="15" t="s">
        <v>30</v>
      </c>
      <c r="Z58" s="15" t="s">
        <v>31</v>
      </c>
      <c r="AA58" s="15" t="s">
        <v>32</v>
      </c>
      <c r="AB58" s="37" t="s">
        <v>33</v>
      </c>
      <c r="AC58" s="18" t="s">
        <v>26</v>
      </c>
      <c r="AD58" s="15" t="s">
        <v>28</v>
      </c>
      <c r="AE58" s="15" t="s">
        <v>29</v>
      </c>
      <c r="AF58" s="15" t="s">
        <v>30</v>
      </c>
      <c r="AG58" s="15" t="s">
        <v>31</v>
      </c>
      <c r="AH58" s="80" t="s">
        <v>60</v>
      </c>
      <c r="AI58" s="82" t="s">
        <v>56</v>
      </c>
      <c r="AJ58" s="99" t="s">
        <v>60</v>
      </c>
      <c r="AK58" s="101" t="s">
        <v>56</v>
      </c>
    </row>
    <row r="59" spans="2:37" s="3" customFormat="1" ht="75" customHeight="1" x14ac:dyDescent="0.2">
      <c r="B59" s="11" t="s">
        <v>11</v>
      </c>
      <c r="C59" s="25" t="s">
        <v>9</v>
      </c>
      <c r="D59" s="16" t="s">
        <v>12</v>
      </c>
      <c r="E59" s="16" t="s">
        <v>12</v>
      </c>
      <c r="F59" s="16" t="s">
        <v>12</v>
      </c>
      <c r="G59" s="19"/>
      <c r="H59" s="19"/>
      <c r="I59" s="16"/>
      <c r="J59" s="16"/>
      <c r="K59" s="16"/>
      <c r="L59" s="16"/>
      <c r="M59" s="16" t="s">
        <v>43</v>
      </c>
      <c r="N59" s="19"/>
      <c r="O59" s="19"/>
      <c r="P59" s="25" t="s">
        <v>10</v>
      </c>
      <c r="Q59" s="16"/>
      <c r="R59" s="16"/>
      <c r="S59" s="16"/>
      <c r="T59" s="41" t="s">
        <v>35</v>
      </c>
      <c r="U59" s="38"/>
      <c r="V59" s="19"/>
      <c r="W59" s="16"/>
      <c r="X59" s="16"/>
      <c r="Y59" s="16"/>
      <c r="Z59" s="16"/>
      <c r="AA59" s="36"/>
      <c r="AB59" s="38"/>
      <c r="AC59" s="19"/>
      <c r="AD59" s="16"/>
      <c r="AE59" s="16"/>
      <c r="AF59" s="16"/>
      <c r="AG59" s="64" t="s">
        <v>36</v>
      </c>
      <c r="AH59" s="81"/>
      <c r="AI59" s="83"/>
      <c r="AJ59" s="100"/>
      <c r="AK59" s="102"/>
    </row>
    <row r="60" spans="2:37" s="1" customFormat="1" x14ac:dyDescent="0.2">
      <c r="B60" s="9" t="s">
        <v>2</v>
      </c>
      <c r="C60" s="24"/>
      <c r="D60" s="15"/>
      <c r="E60" s="15"/>
      <c r="F60" s="15"/>
      <c r="G60" s="18" t="s">
        <v>25</v>
      </c>
      <c r="H60" s="18" t="s">
        <v>25</v>
      </c>
      <c r="I60" s="15"/>
      <c r="J60" s="15"/>
      <c r="K60" s="15"/>
      <c r="L60" s="15"/>
      <c r="M60" s="15"/>
      <c r="N60" s="18" t="s">
        <v>25</v>
      </c>
      <c r="O60" s="18" t="s">
        <v>25</v>
      </c>
      <c r="P60" s="24"/>
      <c r="Q60" s="15"/>
      <c r="R60" s="15"/>
      <c r="S60" s="15"/>
      <c r="T60" s="40"/>
      <c r="U60" s="37"/>
      <c r="V60" s="18"/>
      <c r="W60" s="15"/>
      <c r="X60" s="15"/>
      <c r="Y60" s="15"/>
      <c r="Z60" s="15"/>
      <c r="AA60" s="15"/>
      <c r="AB60" s="37"/>
      <c r="AC60" s="18"/>
      <c r="AD60" s="15"/>
      <c r="AE60" s="15"/>
      <c r="AF60" s="15"/>
      <c r="AG60" s="15"/>
      <c r="AH60" s="13">
        <f>COUNTIF(C60:AG60,"●")</f>
        <v>4</v>
      </c>
      <c r="AI60" s="88">
        <f>AH61/14</f>
        <v>0.35714285714285715</v>
      </c>
      <c r="AJ60" s="59">
        <f>AJ53+AH60</f>
        <v>63</v>
      </c>
      <c r="AK60" s="93">
        <f>AJ61/(6+31+28+30+31+30+29+14)</f>
        <v>0.3165829145728643</v>
      </c>
    </row>
    <row r="61" spans="2:37" s="1" customFormat="1" ht="13.8" thickBot="1" x14ac:dyDescent="0.25">
      <c r="B61" s="10" t="s">
        <v>44</v>
      </c>
      <c r="C61" s="26"/>
      <c r="D61" s="17"/>
      <c r="E61" s="17"/>
      <c r="F61" s="17"/>
      <c r="G61" s="20" t="s">
        <v>25</v>
      </c>
      <c r="H61" s="20" t="s">
        <v>25</v>
      </c>
      <c r="I61" s="17"/>
      <c r="J61" s="17"/>
      <c r="K61" s="17"/>
      <c r="L61" s="17"/>
      <c r="M61" s="17" t="s">
        <v>25</v>
      </c>
      <c r="N61" s="20" t="s">
        <v>25</v>
      </c>
      <c r="O61" s="20" t="s">
        <v>25</v>
      </c>
      <c r="P61" s="26"/>
      <c r="Q61" s="17"/>
      <c r="R61" s="17"/>
      <c r="S61" s="17"/>
      <c r="T61" s="42"/>
      <c r="U61" s="39"/>
      <c r="V61" s="20"/>
      <c r="W61" s="17"/>
      <c r="X61" s="17"/>
      <c r="Y61" s="17"/>
      <c r="Z61" s="17"/>
      <c r="AA61" s="17"/>
      <c r="AB61" s="39"/>
      <c r="AC61" s="20"/>
      <c r="AD61" s="17"/>
      <c r="AE61" s="17"/>
      <c r="AF61" s="17"/>
      <c r="AG61" s="17"/>
      <c r="AH61" s="14">
        <f>COUNTIF(C61:AG61,"●")</f>
        <v>5</v>
      </c>
      <c r="AI61" s="89"/>
      <c r="AJ61" s="60">
        <f>AJ54+AH61</f>
        <v>63</v>
      </c>
      <c r="AK61" s="94"/>
    </row>
    <row r="63" spans="2:37" s="63" customFormat="1" ht="16.2" x14ac:dyDescent="0.2">
      <c r="B63" s="61" t="s">
        <v>55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AK63" s="48"/>
    </row>
    <row r="64" spans="2:37" ht="16.2" x14ac:dyDescent="0.2">
      <c r="B64" s="56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AK64" s="48"/>
    </row>
  </sheetData>
  <mergeCells count="73">
    <mergeCell ref="C7:AG7"/>
    <mergeCell ref="AH7:AI8"/>
    <mergeCell ref="AJ7:AK8"/>
    <mergeCell ref="AH9:AH10"/>
    <mergeCell ref="AI9:AI10"/>
    <mergeCell ref="AJ9:AJ10"/>
    <mergeCell ref="AK9:AK10"/>
    <mergeCell ref="AK11:AK12"/>
    <mergeCell ref="C14:AG14"/>
    <mergeCell ref="AH14:AI15"/>
    <mergeCell ref="AJ14:AK15"/>
    <mergeCell ref="AH16:AH17"/>
    <mergeCell ref="AI16:AI17"/>
    <mergeCell ref="AJ16:AJ17"/>
    <mergeCell ref="AK16:AK17"/>
    <mergeCell ref="C21:AG21"/>
    <mergeCell ref="AH21:AI22"/>
    <mergeCell ref="AJ21:AK22"/>
    <mergeCell ref="AH23:AH24"/>
    <mergeCell ref="AI23:AI24"/>
    <mergeCell ref="AJ23:AJ24"/>
    <mergeCell ref="AK23:AK24"/>
    <mergeCell ref="C28:AG28"/>
    <mergeCell ref="AH28:AI29"/>
    <mergeCell ref="AJ28:AK29"/>
    <mergeCell ref="AH30:AH31"/>
    <mergeCell ref="AI30:AI31"/>
    <mergeCell ref="AJ30:AJ31"/>
    <mergeCell ref="AK30:AK31"/>
    <mergeCell ref="C35:AG35"/>
    <mergeCell ref="AH35:AI36"/>
    <mergeCell ref="AJ35:AK36"/>
    <mergeCell ref="AH37:AH38"/>
    <mergeCell ref="AI37:AI38"/>
    <mergeCell ref="AJ37:AJ38"/>
    <mergeCell ref="AK37:AK38"/>
    <mergeCell ref="C42:AG42"/>
    <mergeCell ref="AH42:AI43"/>
    <mergeCell ref="AJ42:AK43"/>
    <mergeCell ref="AH44:AH45"/>
    <mergeCell ref="AI44:AI45"/>
    <mergeCell ref="AJ44:AJ45"/>
    <mergeCell ref="AK44:AK45"/>
    <mergeCell ref="C49:AG49"/>
    <mergeCell ref="AH49:AI50"/>
    <mergeCell ref="AJ49:AK50"/>
    <mergeCell ref="AH51:AH52"/>
    <mergeCell ref="AI51:AI52"/>
    <mergeCell ref="AJ51:AJ52"/>
    <mergeCell ref="AK51:AK52"/>
    <mergeCell ref="C56:AG56"/>
    <mergeCell ref="AH56:AI57"/>
    <mergeCell ref="AJ56:AK57"/>
    <mergeCell ref="AH58:AH59"/>
    <mergeCell ref="AI58:AI59"/>
    <mergeCell ref="AJ58:AJ59"/>
    <mergeCell ref="AK58:AK59"/>
    <mergeCell ref="AJ1:AK2"/>
    <mergeCell ref="AI60:AI61"/>
    <mergeCell ref="AK60:AK61"/>
    <mergeCell ref="AI53:AI54"/>
    <mergeCell ref="AK53:AK54"/>
    <mergeCell ref="AI46:AI47"/>
    <mergeCell ref="AK46:AK47"/>
    <mergeCell ref="AI39:AI40"/>
    <mergeCell ref="AK39:AK40"/>
    <mergeCell ref="AI32:AI33"/>
    <mergeCell ref="AK32:AK33"/>
    <mergeCell ref="AI25:AI26"/>
    <mergeCell ref="AK25:AK26"/>
    <mergeCell ref="AI18:AI19"/>
    <mergeCell ref="AK18:AK19"/>
    <mergeCell ref="AI11:AI12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別紙１</vt:lpstr>
      <vt:lpstr>別紙１(記入例）</vt:lpstr>
      <vt:lpstr>Sheet2</vt:lpstr>
      <vt:lpstr>Sheet3</vt:lpstr>
      <vt:lpstr>別紙１!Print_Area</vt:lpstr>
      <vt:lpstr>'別紙１(記入例）'!Print_Area</vt:lpstr>
      <vt:lpstr>別紙１!Print_Titles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2025-02-20T02:19:08Z</dcterms:created>
  <dcterms:modified xsi:type="dcterms:W3CDTF">2025-02-20T02:19:14Z</dcterms:modified>
</cp:coreProperties>
</file>