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水質土壌係\⑨水濁法\⑤総量規制\①R8年度（R7分）\00 報告依頼等\"/>
    </mc:Choice>
  </mc:AlternateContent>
  <xr:revisionPtr revIDLastSave="0" documentId="13_ncr:1_{CF145AB7-DDFD-495A-8118-D7C75CA1E846}" xr6:coauthVersionLast="36" xr6:coauthVersionMax="36" xr10:uidLastSave="{00000000-0000-0000-0000-000000000000}"/>
  <bookViews>
    <workbookView xWindow="0" yWindow="1572" windowWidth="15360" windowHeight="8748" xr2:uid="{00000000-000D-0000-FFFF-FFFF00000000}"/>
  </bookViews>
  <sheets>
    <sheet name="4" sheetId="1" r:id="rId1"/>
    <sheet name="集計" sheetId="3" r:id="rId2"/>
    <sheet name="L値・水量超過理由" sheetId="14" r:id="rId3"/>
  </sheets>
  <definedNames>
    <definedName name="_xlnm.Print_Area" localSheetId="0">'4'!$A$1:$E$40</definedName>
    <definedName name="_xlnm.Print_Area" localSheetId="2">L値・水量超過理由!$A$1:$F$36</definedName>
    <definedName name="_xlnm.Print_Area" localSheetId="1">集計!$A$1:$F$23</definedName>
  </definedNames>
  <calcPr calcId="191029"/>
</workbook>
</file>

<file path=xl/calcChain.xml><?xml version="1.0" encoding="utf-8"?>
<calcChain xmlns="http://schemas.openxmlformats.org/spreadsheetml/2006/main">
  <c r="A2" i="14" l="1"/>
  <c r="A2" i="3"/>
  <c r="C2" i="14"/>
  <c r="F7" i="1"/>
  <c r="B40" i="1"/>
  <c r="B7" i="3" s="1"/>
  <c r="C40" i="1"/>
  <c r="C7" i="3" s="1"/>
  <c r="E38" i="1"/>
  <c r="E43" i="1" s="1"/>
  <c r="H34" i="1"/>
  <c r="H36" i="1"/>
  <c r="H16" i="1"/>
  <c r="G34" i="1"/>
  <c r="G36" i="1"/>
  <c r="G16" i="1"/>
  <c r="D38" i="1"/>
  <c r="D42" i="1" s="1"/>
  <c r="G30" i="1"/>
  <c r="C38" i="1"/>
  <c r="C41" i="1"/>
  <c r="B41" i="1" s="1"/>
  <c r="H7" i="3" s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9" i="1"/>
  <c r="H8" i="1"/>
  <c r="H7" i="1"/>
  <c r="G35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8" i="1"/>
  <c r="G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40" i="1"/>
  <c r="E7" i="3" s="1"/>
  <c r="D40" i="1"/>
  <c r="D7" i="3" s="1"/>
  <c r="D24" i="3" s="1"/>
  <c r="B38" i="1"/>
  <c r="B44" i="1" s="1"/>
  <c r="E39" i="1"/>
  <c r="D39" i="1"/>
  <c r="C39" i="1"/>
  <c r="B39" i="1"/>
  <c r="O8" i="3"/>
  <c r="O9" i="3"/>
  <c r="O10" i="3"/>
  <c r="O11" i="3"/>
  <c r="O12" i="3"/>
  <c r="O13" i="3"/>
  <c r="O14" i="3"/>
  <c r="O15" i="3"/>
  <c r="O16" i="3"/>
  <c r="O17" i="3"/>
  <c r="O18" i="3"/>
  <c r="K8" i="3"/>
  <c r="K9" i="3"/>
  <c r="K10" i="3"/>
  <c r="K11" i="3"/>
  <c r="K12" i="3"/>
  <c r="K13" i="3"/>
  <c r="K14" i="3"/>
  <c r="K15" i="3"/>
  <c r="K16" i="3"/>
  <c r="K17" i="3"/>
  <c r="K18" i="3"/>
  <c r="G8" i="3"/>
  <c r="G9" i="3"/>
  <c r="G10" i="3"/>
  <c r="G11" i="3"/>
  <c r="G12" i="3"/>
  <c r="G13" i="3"/>
  <c r="G14" i="3"/>
  <c r="G15" i="3"/>
  <c r="G16" i="3"/>
  <c r="G17" i="3"/>
  <c r="G18" i="3"/>
  <c r="R18" i="3"/>
  <c r="R17" i="3"/>
  <c r="R16" i="3"/>
  <c r="R15" i="3"/>
  <c r="R14" i="3"/>
  <c r="R13" i="3"/>
  <c r="R12" i="3"/>
  <c r="R11" i="3"/>
  <c r="R10" i="3"/>
  <c r="R9" i="3"/>
  <c r="R8" i="3"/>
  <c r="Q18" i="3"/>
  <c r="Q17" i="3"/>
  <c r="Q16" i="3"/>
  <c r="Q15" i="3"/>
  <c r="Q14" i="3"/>
  <c r="Q13" i="3"/>
  <c r="Q12" i="3"/>
  <c r="Q11" i="3"/>
  <c r="Q10" i="3"/>
  <c r="Q9" i="3"/>
  <c r="Q8" i="3"/>
  <c r="L18" i="3"/>
  <c r="L17" i="3"/>
  <c r="L16" i="3"/>
  <c r="L15" i="3"/>
  <c r="L14" i="3"/>
  <c r="L13" i="3"/>
  <c r="L12" i="3"/>
  <c r="L11" i="3"/>
  <c r="L10" i="3"/>
  <c r="L9" i="3"/>
  <c r="L8" i="3"/>
  <c r="N18" i="3"/>
  <c r="N17" i="3"/>
  <c r="N16" i="3"/>
  <c r="N15" i="3"/>
  <c r="N14" i="3"/>
  <c r="N13" i="3"/>
  <c r="N12" i="3"/>
  <c r="N11" i="3"/>
  <c r="N10" i="3"/>
  <c r="N9" i="3"/>
  <c r="N8" i="3"/>
  <c r="M18" i="3"/>
  <c r="M17" i="3"/>
  <c r="M16" i="3"/>
  <c r="M15" i="3"/>
  <c r="M14" i="3"/>
  <c r="M13" i="3"/>
  <c r="M12" i="3"/>
  <c r="M11" i="3"/>
  <c r="M10" i="3"/>
  <c r="M9" i="3"/>
  <c r="M8" i="3"/>
  <c r="I18" i="3"/>
  <c r="I17" i="3"/>
  <c r="I16" i="3"/>
  <c r="I15" i="3"/>
  <c r="I14" i="3"/>
  <c r="I13" i="3"/>
  <c r="I12" i="3"/>
  <c r="I11" i="3"/>
  <c r="I10" i="3"/>
  <c r="I9" i="3"/>
  <c r="I8" i="3"/>
  <c r="J18" i="3"/>
  <c r="J17" i="3"/>
  <c r="J16" i="3"/>
  <c r="J15" i="3"/>
  <c r="J14" i="3"/>
  <c r="J13" i="3"/>
  <c r="J12" i="3"/>
  <c r="J11" i="3"/>
  <c r="J10" i="3"/>
  <c r="J9" i="3"/>
  <c r="J8" i="3"/>
  <c r="E9" i="3"/>
  <c r="E12" i="3"/>
  <c r="E14" i="3"/>
  <c r="E17" i="3"/>
  <c r="F7" i="3"/>
  <c r="E23" i="3" s="1"/>
  <c r="F8" i="3"/>
  <c r="E8" i="3"/>
  <c r="F9" i="3"/>
  <c r="F10" i="3"/>
  <c r="E10" i="3"/>
  <c r="F11" i="3"/>
  <c r="E11" i="3"/>
  <c r="F12" i="3"/>
  <c r="F13" i="3"/>
  <c r="E13" i="3"/>
  <c r="F14" i="3"/>
  <c r="F15" i="3"/>
  <c r="E15" i="3"/>
  <c r="E16" i="3"/>
  <c r="F16" i="3"/>
  <c r="F17" i="3"/>
  <c r="E18" i="3"/>
  <c r="F18" i="3"/>
  <c r="D9" i="3"/>
  <c r="D12" i="3"/>
  <c r="D14" i="3"/>
  <c r="D17" i="3"/>
  <c r="D8" i="3"/>
  <c r="D10" i="3"/>
  <c r="D11" i="3"/>
  <c r="D13" i="3"/>
  <c r="D15" i="3"/>
  <c r="D16" i="3"/>
  <c r="D18" i="3"/>
  <c r="C9" i="3"/>
  <c r="C12" i="3"/>
  <c r="C14" i="3"/>
  <c r="C17" i="3"/>
  <c r="C8" i="3"/>
  <c r="C10" i="3"/>
  <c r="C11" i="3"/>
  <c r="C13" i="3"/>
  <c r="C15" i="3"/>
  <c r="C16" i="3"/>
  <c r="C18" i="3"/>
  <c r="B9" i="3"/>
  <c r="B12" i="3"/>
  <c r="B14" i="3"/>
  <c r="B17" i="3"/>
  <c r="B8" i="3"/>
  <c r="B10" i="3"/>
  <c r="B11" i="3"/>
  <c r="B13" i="3"/>
  <c r="B15" i="3"/>
  <c r="B16" i="3"/>
  <c r="B18" i="3"/>
  <c r="S8" i="3"/>
  <c r="S9" i="3"/>
  <c r="S10" i="3"/>
  <c r="S11" i="3"/>
  <c r="S12" i="3"/>
  <c r="S13" i="3"/>
  <c r="S14" i="3"/>
  <c r="S15" i="3"/>
  <c r="S16" i="3"/>
  <c r="S17" i="3"/>
  <c r="S18" i="3"/>
  <c r="V18" i="3"/>
  <c r="V17" i="3"/>
  <c r="V16" i="3"/>
  <c r="V15" i="3"/>
  <c r="V14" i="3"/>
  <c r="V13" i="3"/>
  <c r="V12" i="3"/>
  <c r="V11" i="3"/>
  <c r="V10" i="3"/>
  <c r="V9" i="3"/>
  <c r="V8" i="3"/>
  <c r="U18" i="3"/>
  <c r="U17" i="3"/>
  <c r="U16" i="3"/>
  <c r="U15" i="3"/>
  <c r="U14" i="3"/>
  <c r="U13" i="3"/>
  <c r="U12" i="3"/>
  <c r="U11" i="3"/>
  <c r="U10" i="3"/>
  <c r="U9" i="3"/>
  <c r="U8" i="3"/>
  <c r="T18" i="3"/>
  <c r="T17" i="3"/>
  <c r="T16" i="3"/>
  <c r="T15" i="3"/>
  <c r="T14" i="3"/>
  <c r="T13" i="3"/>
  <c r="T12" i="3"/>
  <c r="T11" i="3"/>
  <c r="T10" i="3"/>
  <c r="T9" i="3"/>
  <c r="T8" i="3"/>
  <c r="P11" i="3"/>
  <c r="H11" i="3"/>
  <c r="P10" i="3"/>
  <c r="H10" i="3"/>
  <c r="P12" i="3"/>
  <c r="H12" i="3"/>
  <c r="P13" i="3"/>
  <c r="H13" i="3"/>
  <c r="P14" i="3"/>
  <c r="H14" i="3"/>
  <c r="P15" i="3"/>
  <c r="H15" i="3"/>
  <c r="P16" i="3"/>
  <c r="H16" i="3"/>
  <c r="P17" i="3"/>
  <c r="H17" i="3"/>
  <c r="P18" i="3"/>
  <c r="H18" i="3"/>
  <c r="P9" i="3"/>
  <c r="H9" i="3"/>
  <c r="P8" i="3"/>
  <c r="H8" i="3"/>
  <c r="D2" i="3"/>
  <c r="E41" i="1"/>
  <c r="J7" i="3" s="1"/>
  <c r="G7" i="3"/>
  <c r="C19" i="3" s="1"/>
  <c r="E25" i="3" l="1"/>
  <c r="E24" i="3"/>
  <c r="B24" i="3"/>
  <c r="B25" i="3"/>
  <c r="D25" i="3"/>
  <c r="C23" i="3"/>
  <c r="B23" i="3"/>
  <c r="D23" i="3"/>
  <c r="S7" i="3"/>
  <c r="B22" i="3" s="1"/>
  <c r="C44" i="1"/>
  <c r="T7" i="3" s="1"/>
  <c r="D44" i="1"/>
  <c r="U7" i="3" s="1"/>
  <c r="E44" i="1"/>
  <c r="V7" i="3" s="1"/>
  <c r="B43" i="1"/>
  <c r="P7" i="3" s="1"/>
  <c r="O7" i="3"/>
  <c r="E21" i="3" s="1"/>
  <c r="D43" i="1"/>
  <c r="R7" i="3" s="1"/>
  <c r="C43" i="1"/>
  <c r="Q7" i="3" s="1"/>
  <c r="K7" i="3"/>
  <c r="D20" i="3" s="1"/>
  <c r="E42" i="1"/>
  <c r="N7" i="3" s="1"/>
  <c r="C42" i="1"/>
  <c r="M7" i="3" s="1"/>
  <c r="B42" i="1"/>
  <c r="L7" i="3" s="1"/>
  <c r="C24" i="3"/>
  <c r="C25" i="3"/>
  <c r="D19" i="3"/>
  <c r="E19" i="3"/>
  <c r="B19" i="3"/>
  <c r="D41" i="1"/>
  <c r="I7" i="3" s="1"/>
  <c r="B21" i="3" l="1"/>
  <c r="D21" i="3"/>
  <c r="C21" i="3"/>
  <c r="E20" i="3"/>
  <c r="B20" i="3"/>
  <c r="C20" i="3"/>
  <c r="D22" i="3"/>
  <c r="E22" i="3"/>
  <c r="C22" i="3"/>
</calcChain>
</file>

<file path=xl/sharedStrings.xml><?xml version="1.0" encoding="utf-8"?>
<sst xmlns="http://schemas.openxmlformats.org/spreadsheetml/2006/main" count="78" uniqueCount="49">
  <si>
    <t>４月</t>
    <rPh sb="1" eb="2">
      <t>ガツ</t>
    </rPh>
    <phoneticPr fontId="2"/>
  </si>
  <si>
    <t>稼働日数</t>
    <rPh sb="0" eb="2">
      <t>カドウ</t>
    </rPh>
    <rPh sb="2" eb="4">
      <t>ニッスウ</t>
    </rPh>
    <phoneticPr fontId="2"/>
  </si>
  <si>
    <t>稼働日数：</t>
    <rPh sb="0" eb="2">
      <t>カドウ</t>
    </rPh>
    <rPh sb="2" eb="4">
      <t>ニッスウ</t>
    </rPh>
    <phoneticPr fontId="2"/>
  </si>
  <si>
    <t>日</t>
    <rPh sb="0" eb="1">
      <t>ニチ</t>
    </rPh>
    <phoneticPr fontId="2"/>
  </si>
  <si>
    <t>実測負荷量(kg/日)</t>
    <rPh sb="0" eb="2">
      <t>ジッソク</t>
    </rPh>
    <rPh sb="2" eb="5">
      <t>フカリョウ</t>
    </rPh>
    <rPh sb="9" eb="10">
      <t>ニチ</t>
    </rPh>
    <phoneticPr fontId="2"/>
  </si>
  <si>
    <t>最大</t>
    <rPh sb="0" eb="2">
      <t>サイダイ</t>
    </rPh>
    <phoneticPr fontId="2"/>
  </si>
  <si>
    <t>最小</t>
    <rPh sb="0" eb="2">
      <t>サイショウ</t>
    </rPh>
    <phoneticPr fontId="2"/>
  </si>
  <si>
    <t>平均</t>
    <rPh sb="0" eb="2">
      <t>ヘイキン</t>
    </rPh>
    <phoneticPr fontId="2"/>
  </si>
  <si>
    <t>排水量最大日</t>
    <rPh sb="0" eb="3">
      <t>ハイスイリョウ</t>
    </rPh>
    <rPh sb="3" eb="6">
      <t>サイダイビ</t>
    </rPh>
    <phoneticPr fontId="2"/>
  </si>
  <si>
    <t>実測水量
(再掲)</t>
    <rPh sb="0" eb="2">
      <t>ジッソク</t>
    </rPh>
    <rPh sb="2" eb="4">
      <t>スイリョウ</t>
    </rPh>
    <rPh sb="6" eb="8">
      <t>サイケイ</t>
    </rPh>
    <phoneticPr fontId="2"/>
  </si>
  <si>
    <t>負荷量最
大日COD</t>
    <rPh sb="0" eb="3">
      <t>フカリョウ</t>
    </rPh>
    <rPh sb="3" eb="4">
      <t>サイ</t>
    </rPh>
    <rPh sb="5" eb="6">
      <t>ダイ</t>
    </rPh>
    <rPh sb="6" eb="7">
      <t>ビ</t>
    </rPh>
    <phoneticPr fontId="2"/>
  </si>
  <si>
    <t>負荷量最
大日T-N</t>
    <rPh sb="0" eb="3">
      <t>フカリョウ</t>
    </rPh>
    <rPh sb="3" eb="4">
      <t>サイ</t>
    </rPh>
    <rPh sb="5" eb="6">
      <t>ダイ</t>
    </rPh>
    <rPh sb="6" eb="7">
      <t>ビ</t>
    </rPh>
    <phoneticPr fontId="2"/>
  </si>
  <si>
    <t>負荷量最
大日T-P</t>
    <rPh sb="0" eb="3">
      <t>フカリョウ</t>
    </rPh>
    <rPh sb="3" eb="4">
      <t>サイ</t>
    </rPh>
    <rPh sb="5" eb="6">
      <t>ダイ</t>
    </rPh>
    <rPh sb="6" eb="7">
      <t>ビ</t>
    </rPh>
    <phoneticPr fontId="2"/>
  </si>
  <si>
    <t>排水量
最大日</t>
    <rPh sb="0" eb="3">
      <t>ハイスイリョウ</t>
    </rPh>
    <rPh sb="4" eb="7">
      <t>サイダイビ</t>
    </rPh>
    <phoneticPr fontId="2"/>
  </si>
  <si>
    <t>事　業　場　名</t>
    <rPh sb="0" eb="1">
      <t>コト</t>
    </rPh>
    <rPh sb="2" eb="3">
      <t>ギョウ</t>
    </rPh>
    <rPh sb="4" eb="5">
      <t>バ</t>
    </rPh>
    <rPh sb="6" eb="7">
      <t>メイ</t>
    </rPh>
    <phoneticPr fontId="2"/>
  </si>
  <si>
    <t>事　業　場　番　号</t>
    <rPh sb="0" eb="1">
      <t>コト</t>
    </rPh>
    <rPh sb="2" eb="3">
      <t>ギョウ</t>
    </rPh>
    <rPh sb="4" eb="5">
      <t>バ</t>
    </rPh>
    <rPh sb="6" eb="7">
      <t>バン</t>
    </rPh>
    <rPh sb="8" eb="9">
      <t>ゴウ</t>
    </rPh>
    <phoneticPr fontId="2"/>
  </si>
  <si>
    <t>年　度</t>
    <rPh sb="0" eb="1">
      <t>トシ</t>
    </rPh>
    <rPh sb="2" eb="3">
      <t>タビ</t>
    </rPh>
    <phoneticPr fontId="2"/>
  </si>
  <si>
    <t>COD</t>
    <phoneticPr fontId="2"/>
  </si>
  <si>
    <t>T-N</t>
    <phoneticPr fontId="2"/>
  </si>
  <si>
    <t>T-P</t>
    <phoneticPr fontId="2"/>
  </si>
  <si>
    <r>
      <t>実測水量
(m</t>
    </r>
    <r>
      <rPr>
        <vertAlign val="superscript"/>
        <sz val="13"/>
        <rFont val="ＭＳ Ｐゴシック"/>
        <family val="3"/>
        <charset val="128"/>
      </rPr>
      <t>3</t>
    </r>
    <r>
      <rPr>
        <sz val="13"/>
        <rFont val="ＭＳ Ｐゴシック"/>
        <family val="3"/>
        <charset val="128"/>
      </rPr>
      <t>/日)</t>
    </r>
    <rPh sb="0" eb="2">
      <t>ジッソク</t>
    </rPh>
    <rPh sb="2" eb="4">
      <t>スイリョウ</t>
    </rPh>
    <rPh sb="9" eb="10">
      <t>ニチ</t>
    </rPh>
    <phoneticPr fontId="2"/>
  </si>
  <si>
    <t>年間集計</t>
    <rPh sb="0" eb="2">
      <t>ネンカン</t>
    </rPh>
    <rPh sb="2" eb="4">
      <t>シュウケイ</t>
    </rPh>
    <phoneticPr fontId="2"/>
  </si>
  <si>
    <t>月</t>
    <rPh sb="0" eb="1">
      <t>ツキ</t>
    </rPh>
    <phoneticPr fontId="2"/>
  </si>
  <si>
    <t>負荷量最大日COD</t>
    <rPh sb="0" eb="3">
      <t>フカリョウ</t>
    </rPh>
    <rPh sb="3" eb="6">
      <t>サイダイビ</t>
    </rPh>
    <phoneticPr fontId="2"/>
  </si>
  <si>
    <t>単純平均</t>
    <rPh sb="0" eb="2">
      <t>タンジュン</t>
    </rPh>
    <rPh sb="2" eb="4">
      <t>ヘイキン</t>
    </rPh>
    <phoneticPr fontId="2"/>
  </si>
  <si>
    <t>加重平均</t>
    <rPh sb="0" eb="2">
      <t>カジュウ</t>
    </rPh>
    <rPh sb="2" eb="4">
      <t>ヘイキン</t>
    </rPh>
    <phoneticPr fontId="2"/>
  </si>
  <si>
    <t>平　均</t>
    <phoneticPr fontId="2"/>
  </si>
  <si>
    <t>実測負荷量(再掲)</t>
    <rPh sb="6" eb="8">
      <t>サイケイ</t>
    </rPh>
    <phoneticPr fontId="2"/>
  </si>
  <si>
    <t>COD</t>
    <phoneticPr fontId="2"/>
  </si>
  <si>
    <t>T-N</t>
    <phoneticPr fontId="2"/>
  </si>
  <si>
    <t>水量</t>
    <rPh sb="0" eb="2">
      <t>スイリョウ</t>
    </rPh>
    <phoneticPr fontId="2"/>
  </si>
  <si>
    <t>COD</t>
    <phoneticPr fontId="2"/>
  </si>
  <si>
    <t>T-N</t>
    <phoneticPr fontId="2"/>
  </si>
  <si>
    <t>T-P</t>
    <phoneticPr fontId="2"/>
  </si>
  <si>
    <t>COD</t>
    <phoneticPr fontId="2"/>
  </si>
  <si>
    <t>家畜頭数</t>
    <rPh sb="0" eb="2">
      <t>カチク</t>
    </rPh>
    <rPh sb="2" eb="4">
      <t>トウスウ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</si>
  <si>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</si>
  <si>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</si>
  <si>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</si>
  <si>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岡山市役所</t>
    <rPh sb="0" eb="2">
      <t>オカヤマ</t>
    </rPh>
    <rPh sb="2" eb="5">
      <t>シヤクショ</t>
    </rPh>
    <phoneticPr fontId="2"/>
  </si>
  <si>
    <t>記入者　職・氏名</t>
    <rPh sb="0" eb="2">
      <t>キニュウ</t>
    </rPh>
    <rPh sb="2" eb="3">
      <t>シャ</t>
    </rPh>
    <rPh sb="4" eb="5">
      <t>ショク</t>
    </rPh>
    <rPh sb="6" eb="8">
      <t>シメイ</t>
    </rPh>
    <phoneticPr fontId="2"/>
  </si>
  <si>
    <t>超過した日</t>
    <rPh sb="0" eb="2">
      <t>チョウカ</t>
    </rPh>
    <rPh sb="4" eb="5">
      <t>ヒ</t>
    </rPh>
    <phoneticPr fontId="2"/>
  </si>
  <si>
    <t>超過した項目・数値</t>
    <rPh sb="0" eb="2">
      <t>チョウカ</t>
    </rPh>
    <rPh sb="4" eb="6">
      <t>コウモク</t>
    </rPh>
    <rPh sb="7" eb="9">
      <t>スウチ</t>
    </rPh>
    <phoneticPr fontId="2"/>
  </si>
  <si>
    <t>超過した理由</t>
    <rPh sb="0" eb="2">
      <t>チョウカ</t>
    </rPh>
    <rPh sb="4" eb="6">
      <t>リユウ</t>
    </rPh>
    <phoneticPr fontId="2"/>
  </si>
  <si>
    <t>　凝集剤の注入不良のため</t>
    <rPh sb="1" eb="3">
      <t>ギョウシュウ</t>
    </rPh>
    <rPh sb="3" eb="4">
      <t>ザイ</t>
    </rPh>
    <rPh sb="5" eb="7">
      <t>チュウニュウ</t>
    </rPh>
    <rPh sb="7" eb="9">
      <t>フリョウ</t>
    </rPh>
    <phoneticPr fontId="2"/>
  </si>
  <si>
    <t>T-P</t>
    <phoneticPr fontId="2"/>
  </si>
  <si>
    <t>　岡山市役所</t>
    <rPh sb="1" eb="3">
      <t>オカヤマ</t>
    </rPh>
    <rPh sb="3" eb="4">
      <t>シ</t>
    </rPh>
    <rPh sb="4" eb="6">
      <t>ヤクショ</t>
    </rPh>
    <phoneticPr fontId="2"/>
  </si>
  <si>
    <t>　○○課○○　　○○　○○</t>
    <rPh sb="3" eb="4">
      <t>カ</t>
    </rPh>
    <phoneticPr fontId="2"/>
  </si>
  <si>
    <t>記入例）　2025.4.1</t>
    <rPh sb="0" eb="2">
      <t>キニュウ</t>
    </rPh>
    <rPh sb="2" eb="3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</si>
</sst>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日&quot;"/>
    <numFmt numFmtId="177" formatCode="0.0"/>
    <numFmt numFmtId="178" formatCode="0.0_);[Red]\(0.0\)"/>
    <numFmt numFmtId="179" formatCode="0000"/>
    <numFmt numFmtId="180" formatCode="0;;"/>
    <numFmt numFmtId="181" formatCode="0.00_);[Red]\(0.0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vertAlign val="superscript"/>
      <sz val="13"/>
      <name val="ＭＳ Ｐゴシック"/>
      <family val="3"/>
      <charset val="128"/>
    </font>
    <font>
      <b/>
      <sz val="13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80" fontId="3" fillId="3" borderId="1" xfId="0" applyNumberFormat="1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180" fontId="5" fillId="3" borderId="1" xfId="0" quotePrefix="1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 shrinkToFit="1"/>
    </xf>
    <xf numFmtId="177" fontId="6" fillId="0" borderId="0" xfId="0" quotePrefix="1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177" fontId="5" fillId="3" borderId="5" xfId="0" applyNumberFormat="1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 shrinkToFit="1"/>
    </xf>
    <xf numFmtId="177" fontId="6" fillId="0" borderId="0" xfId="0" quotePrefix="1" applyNumberFormat="1" applyFont="1" applyFill="1" applyBorder="1" applyAlignment="1">
      <alignment vertical="center" shrinkToFit="1"/>
    </xf>
    <xf numFmtId="1" fontId="6" fillId="0" borderId="0" xfId="0" applyNumberFormat="1" applyFont="1" applyFill="1" applyBorder="1" applyAlignment="1">
      <alignment vertical="center" shrinkToFit="1"/>
    </xf>
    <xf numFmtId="1" fontId="6" fillId="0" borderId="0" xfId="0" quotePrefix="1" applyNumberFormat="1" applyFont="1" applyFill="1" applyBorder="1" applyAlignment="1">
      <alignment vertical="center" shrinkToFit="1"/>
    </xf>
    <xf numFmtId="2" fontId="6" fillId="0" borderId="0" xfId="0" applyNumberFormat="1" applyFont="1" applyFill="1" applyBorder="1" applyAlignment="1">
      <alignment horizontal="center" vertical="center" shrinkToFit="1"/>
    </xf>
    <xf numFmtId="2" fontId="6" fillId="0" borderId="0" xfId="0" quotePrefix="1" applyNumberFormat="1" applyFont="1" applyFill="1" applyBorder="1" applyAlignment="1">
      <alignment horizontal="center" vertical="center" shrinkToFit="1"/>
    </xf>
    <xf numFmtId="2" fontId="6" fillId="0" borderId="0" xfId="0" applyNumberFormat="1" applyFont="1" applyFill="1" applyBorder="1" applyAlignment="1">
      <alignment vertical="center" shrinkToFit="1"/>
    </xf>
    <xf numFmtId="2" fontId="6" fillId="0" borderId="0" xfId="0" quotePrefix="1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81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 indent="1"/>
    </xf>
    <xf numFmtId="0" fontId="12" fillId="2" borderId="7" xfId="0" applyFont="1" applyFill="1" applyBorder="1" applyAlignment="1">
      <alignment horizontal="left" vertical="center" indent="1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 indent="1"/>
    </xf>
    <xf numFmtId="49" fontId="12" fillId="0" borderId="8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left" vertical="center" shrinkToFit="1"/>
    </xf>
    <xf numFmtId="49" fontId="3" fillId="2" borderId="10" xfId="0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179" fontId="13" fillId="2" borderId="9" xfId="0" applyNumberFormat="1" applyFont="1" applyFill="1" applyBorder="1" applyAlignment="1">
      <alignment horizontal="center" vertical="center"/>
    </xf>
    <xf numFmtId="179" fontId="13" fillId="2" borderId="1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0" fontId="3" fillId="0" borderId="1" xfId="0" applyFont="1" applyFill="1" applyBorder="1" applyAlignment="1">
      <alignment horizontal="center" vertical="center"/>
    </xf>
    <xf numFmtId="180" fontId="3" fillId="3" borderId="9" xfId="0" applyNumberFormat="1" applyFont="1" applyFill="1" applyBorder="1" applyAlignment="1">
      <alignment horizontal="left" vertical="center" shrinkToFit="1"/>
    </xf>
    <xf numFmtId="180" fontId="3" fillId="3" borderId="11" xfId="0" applyNumberFormat="1" applyFont="1" applyFill="1" applyBorder="1" applyAlignment="1">
      <alignment horizontal="left" vertical="center" shrinkToFit="1"/>
    </xf>
    <xf numFmtId="180" fontId="3" fillId="3" borderId="10" xfId="0" applyNumberFormat="1" applyFont="1" applyFill="1" applyBorder="1" applyAlignment="1">
      <alignment horizontal="left" vertical="center" shrinkToFit="1"/>
    </xf>
    <xf numFmtId="179" fontId="3" fillId="3" borderId="9" xfId="0" applyNumberFormat="1" applyFont="1" applyFill="1" applyBorder="1" applyAlignment="1">
      <alignment horizontal="center" vertical="center"/>
    </xf>
    <xf numFmtId="179" fontId="3" fillId="3" borderId="1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/>
    </xf>
    <xf numFmtId="49" fontId="12" fillId="2" borderId="6" xfId="0" applyNumberFormat="1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/>
    </xf>
    <xf numFmtId="49" fontId="12" fillId="2" borderId="7" xfId="0" applyNumberFormat="1" applyFont="1" applyFill="1" applyBorder="1" applyAlignment="1">
      <alignment vertical="center" wrapText="1"/>
    </xf>
    <xf numFmtId="49" fontId="12" fillId="2" borderId="12" xfId="0" applyNumberFormat="1" applyFont="1" applyFill="1" applyBorder="1" applyAlignment="1">
      <alignment vertical="top" wrapText="1"/>
    </xf>
    <xf numFmtId="49" fontId="12" fillId="2" borderId="13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indent="1"/>
    </xf>
    <xf numFmtId="0" fontId="12" fillId="2" borderId="14" xfId="0" applyFont="1" applyFill="1" applyBorder="1" applyAlignment="1">
      <alignment horizontal="left" vertical="center" indent="1"/>
    </xf>
    <xf numFmtId="180" fontId="12" fillId="0" borderId="9" xfId="0" applyNumberFormat="1" applyFont="1" applyFill="1" applyBorder="1" applyAlignment="1">
      <alignment horizontal="left" vertical="center" shrinkToFit="1"/>
    </xf>
    <xf numFmtId="180" fontId="12" fillId="0" borderId="10" xfId="0" applyNumberFormat="1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179" fontId="12" fillId="0" borderId="9" xfId="0" applyNumberFormat="1" applyFont="1" applyFill="1" applyBorder="1" applyAlignment="1">
      <alignment horizontal="center" vertical="center"/>
    </xf>
    <xf numFmtId="179" fontId="12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6</xdr:row>
      <xdr:rowOff>9525</xdr:rowOff>
    </xdr:from>
    <xdr:to>
      <xdr:col>4</xdr:col>
      <xdr:colOff>285750</xdr:colOff>
      <xdr:row>8</xdr:row>
      <xdr:rowOff>95250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200149" y="1343025"/>
          <a:ext cx="3667126" cy="561975"/>
        </a:xfrm>
        <a:prstGeom prst="wedgeRoundRectCallout">
          <a:avLst>
            <a:gd name="adj1" fmla="val -52904"/>
            <a:gd name="adj2" fmla="val -1994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事業場番号は文書に記載している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４桁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の番号を記載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752474</xdr:colOff>
      <xdr:row>27</xdr:row>
      <xdr:rowOff>95250</xdr:rowOff>
    </xdr:from>
    <xdr:to>
      <xdr:col>3</xdr:col>
      <xdr:colOff>771525</xdr:colOff>
      <xdr:row>32</xdr:row>
      <xdr:rowOff>28575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1562099" y="6429375"/>
          <a:ext cx="2533651" cy="1123950"/>
        </a:xfrm>
        <a:prstGeom prst="wedgeRoundRectCallout">
          <a:avLst>
            <a:gd name="adj1" fmla="val 577"/>
            <a:gd name="adj2" fmla="val 694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ＣＯＤ・窒素については小数第２位を四捨五入し小数点以下１桁まで、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りんについては同様に小数点以下２桁まで記載すること</a:t>
          </a:r>
        </a:p>
      </xdr:txBody>
    </xdr:sp>
    <xdr:clientData/>
  </xdr:twoCellAnchor>
  <xdr:twoCellAnchor>
    <xdr:from>
      <xdr:col>1</xdr:col>
      <xdr:colOff>123825</xdr:colOff>
      <xdr:row>10</xdr:row>
      <xdr:rowOff>38101</xdr:rowOff>
    </xdr:from>
    <xdr:to>
      <xdr:col>4</xdr:col>
      <xdr:colOff>390525</xdr:colOff>
      <xdr:row>14</xdr:row>
      <xdr:rowOff>95251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rot="10800000" flipV="1">
          <a:off x="855345" y="2316481"/>
          <a:ext cx="3649980" cy="1002030"/>
        </a:xfrm>
        <a:prstGeom prst="wedgeRoundRectCallout">
          <a:avLst>
            <a:gd name="adj1" fmla="val -2339"/>
            <a:gd name="adj2" fmla="val 6792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本欄に汚染状態（分析結果の数値）を記載しないこと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水量×汚染状態÷１０００の計算結果を記載すること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（本記載例では、ＣＯＤ：10、Ｔ－Ｎ：10、Ｔ－Ｐ：1で計算しています）</a:t>
          </a:r>
        </a:p>
      </xdr:txBody>
    </xdr:sp>
    <xdr:clientData/>
  </xdr:twoCellAnchor>
  <xdr:twoCellAnchor>
    <xdr:from>
      <xdr:col>4</xdr:col>
      <xdr:colOff>666750</xdr:colOff>
      <xdr:row>0</xdr:row>
      <xdr:rowOff>93340</xdr:rowOff>
    </xdr:from>
    <xdr:to>
      <xdr:col>7</xdr:col>
      <xdr:colOff>106680</xdr:colOff>
      <xdr:row>3</xdr:row>
      <xdr:rowOff>135255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27F7C52C-D4D1-4464-9120-4B0326B2FAAB}"/>
            </a:ext>
          </a:extLst>
        </xdr:cNvPr>
        <xdr:cNvSpPr>
          <a:spLocks noChangeArrowheads="1"/>
        </xdr:cNvSpPr>
      </xdr:nvSpPr>
      <xdr:spPr bwMode="auto">
        <a:xfrm rot="10800000" flipV="1">
          <a:off x="4781550" y="93340"/>
          <a:ext cx="1802130" cy="689615"/>
        </a:xfrm>
        <a:prstGeom prst="wedgeRoundRectCallout">
          <a:avLst>
            <a:gd name="adj1" fmla="val 141483"/>
            <a:gd name="adj2" fmla="val 3256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稼働日数は事業場が操業した日数を記載。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800099</xdr:colOff>
      <xdr:row>16</xdr:row>
      <xdr:rowOff>152400</xdr:rowOff>
    </xdr:from>
    <xdr:to>
      <xdr:col>4</xdr:col>
      <xdr:colOff>960120</xdr:colOff>
      <xdr:row>18</xdr:row>
      <xdr:rowOff>114300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FCB65E3-4169-4806-BD94-F60BA18C92C5}"/>
            </a:ext>
          </a:extLst>
        </xdr:cNvPr>
        <xdr:cNvSpPr>
          <a:spLocks noChangeArrowheads="1"/>
        </xdr:cNvSpPr>
      </xdr:nvSpPr>
      <xdr:spPr bwMode="auto">
        <a:xfrm>
          <a:off x="2659379" y="3848100"/>
          <a:ext cx="2415541" cy="434340"/>
        </a:xfrm>
        <a:prstGeom prst="wedgeRoundRectCallout">
          <a:avLst>
            <a:gd name="adj1" fmla="val -40432"/>
            <a:gd name="adj2" fmla="val 13896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測定していない日は空欄とすること。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10</xdr:row>
      <xdr:rowOff>161926</xdr:rowOff>
    </xdr:from>
    <xdr:to>
      <xdr:col>4</xdr:col>
      <xdr:colOff>904876</xdr:colOff>
      <xdr:row>15</xdr:row>
      <xdr:rowOff>19051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2695575" y="2447926"/>
          <a:ext cx="2505076" cy="1047750"/>
        </a:xfrm>
        <a:prstGeom prst="wedgeRoundRectCallout">
          <a:avLst>
            <a:gd name="adj1" fmla="val -59245"/>
            <a:gd name="adj2" fmla="val -126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この集計シートは入力不要です。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各月のシートに入力するとこのシートに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自動的に転記されます。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3</xdr:col>
      <xdr:colOff>885825</xdr:colOff>
      <xdr:row>14</xdr:row>
      <xdr:rowOff>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>
          <a:spLocks noChangeArrowheads="1"/>
        </xdr:cNvSpPr>
      </xdr:nvSpPr>
      <xdr:spPr bwMode="auto">
        <a:xfrm>
          <a:off x="809625" y="2076450"/>
          <a:ext cx="2952750" cy="1019175"/>
        </a:xfrm>
        <a:prstGeom prst="wedgeRoundRectCallout">
          <a:avLst>
            <a:gd name="adj1" fmla="val 45593"/>
            <a:gd name="adj2" fmla="val 7247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anchorCtr="0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理由書の様式（サンプル）です。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（様式は自由です）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排水量、実測負荷量（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T-N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T-P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）が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基準値を超過している日については、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必ず記載してください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J6" sqref="J6"/>
    </sheetView>
  </sheetViews>
  <sheetFormatPr defaultColWidth="9" defaultRowHeight="13.2" x14ac:dyDescent="0.2"/>
  <cols>
    <col min="1" max="1" width="10.6640625" style="1" customWidth="1"/>
    <col min="2" max="5" width="16.44140625" style="1" customWidth="1"/>
    <col min="6" max="16384" width="9" style="1"/>
  </cols>
  <sheetData>
    <row r="1" spans="1:8" ht="18" customHeight="1" x14ac:dyDescent="0.2">
      <c r="A1" s="86" t="s">
        <v>15</v>
      </c>
      <c r="B1" s="86"/>
      <c r="C1" s="3" t="s">
        <v>16</v>
      </c>
      <c r="D1" s="86" t="s">
        <v>14</v>
      </c>
      <c r="E1" s="86"/>
    </row>
    <row r="2" spans="1:8" ht="21" customHeight="1" x14ac:dyDescent="0.2">
      <c r="A2" s="90">
        <v>0</v>
      </c>
      <c r="B2" s="91"/>
      <c r="C2" s="7">
        <v>2025</v>
      </c>
      <c r="D2" s="87" t="s">
        <v>39</v>
      </c>
      <c r="E2" s="88"/>
    </row>
    <row r="3" spans="1:8" ht="12" customHeight="1" x14ac:dyDescent="0.2">
      <c r="A3" s="4"/>
      <c r="B3" s="4"/>
      <c r="C3" s="4"/>
      <c r="D3" s="4"/>
      <c r="E3" s="4"/>
    </row>
    <row r="4" spans="1:8" ht="18" customHeight="1" x14ac:dyDescent="0.2">
      <c r="A4" s="5" t="s">
        <v>0</v>
      </c>
      <c r="B4" s="6" t="s">
        <v>2</v>
      </c>
      <c r="C4" s="25">
        <v>30</v>
      </c>
      <c r="D4" s="4" t="s">
        <v>3</v>
      </c>
      <c r="E4" s="4"/>
    </row>
    <row r="5" spans="1:8" ht="18" customHeight="1" x14ac:dyDescent="0.2">
      <c r="A5" s="86" t="s">
        <v>3</v>
      </c>
      <c r="B5" s="89" t="s">
        <v>20</v>
      </c>
      <c r="C5" s="86" t="s">
        <v>4</v>
      </c>
      <c r="D5" s="86"/>
      <c r="E5" s="86"/>
      <c r="F5" s="84" t="s">
        <v>9</v>
      </c>
      <c r="G5" s="83" t="s">
        <v>27</v>
      </c>
      <c r="H5" s="83"/>
    </row>
    <row r="6" spans="1:8" ht="18" customHeight="1" x14ac:dyDescent="0.2">
      <c r="A6" s="86"/>
      <c r="B6" s="86"/>
      <c r="C6" s="3" t="s">
        <v>17</v>
      </c>
      <c r="D6" s="3" t="s">
        <v>18</v>
      </c>
      <c r="E6" s="3" t="s">
        <v>19</v>
      </c>
      <c r="F6" s="85"/>
      <c r="G6" s="44" t="s">
        <v>28</v>
      </c>
      <c r="H6" s="44" t="s">
        <v>29</v>
      </c>
    </row>
    <row r="7" spans="1:8" ht="18.75" customHeight="1" x14ac:dyDescent="0.2">
      <c r="A7" s="3">
        <v>1</v>
      </c>
      <c r="B7" s="8"/>
      <c r="C7" s="71"/>
      <c r="D7" s="71"/>
      <c r="E7" s="70"/>
      <c r="F7" s="24">
        <f>B7</f>
        <v>0</v>
      </c>
      <c r="G7" s="26">
        <f>C7</f>
        <v>0</v>
      </c>
      <c r="H7" s="26">
        <f>D7</f>
        <v>0</v>
      </c>
    </row>
    <row r="8" spans="1:8" ht="18.75" customHeight="1" x14ac:dyDescent="0.2">
      <c r="A8" s="3">
        <v>2</v>
      </c>
      <c r="B8" s="8"/>
      <c r="C8" s="71"/>
      <c r="D8" s="71"/>
      <c r="E8" s="70"/>
      <c r="F8" s="24">
        <f t="shared" ref="F8:H36" si="0">B8</f>
        <v>0</v>
      </c>
      <c r="G8" s="26">
        <f t="shared" si="0"/>
        <v>0</v>
      </c>
      <c r="H8" s="26">
        <f t="shared" si="0"/>
        <v>0</v>
      </c>
    </row>
    <row r="9" spans="1:8" ht="18.75" customHeight="1" x14ac:dyDescent="0.2">
      <c r="A9" s="3">
        <v>3</v>
      </c>
      <c r="B9" s="8"/>
      <c r="C9" s="71"/>
      <c r="D9" s="71"/>
      <c r="E9" s="70"/>
      <c r="F9" s="24">
        <f t="shared" si="0"/>
        <v>0</v>
      </c>
      <c r="G9" s="26">
        <f t="shared" si="0"/>
        <v>0</v>
      </c>
      <c r="H9" s="26">
        <f t="shared" si="0"/>
        <v>0</v>
      </c>
    </row>
    <row r="10" spans="1:8" ht="18.75" customHeight="1" x14ac:dyDescent="0.2">
      <c r="A10" s="3">
        <v>4</v>
      </c>
      <c r="B10" s="8"/>
      <c r="C10" s="71"/>
      <c r="D10" s="71"/>
      <c r="E10" s="70"/>
      <c r="F10" s="24">
        <f t="shared" si="0"/>
        <v>0</v>
      </c>
      <c r="G10" s="26">
        <f t="shared" si="0"/>
        <v>0</v>
      </c>
      <c r="H10" s="26">
        <f t="shared" si="0"/>
        <v>0</v>
      </c>
    </row>
    <row r="11" spans="1:8" ht="18.75" customHeight="1" x14ac:dyDescent="0.2">
      <c r="A11" s="3">
        <v>5</v>
      </c>
      <c r="B11" s="8"/>
      <c r="C11" s="71"/>
      <c r="D11" s="71"/>
      <c r="E11" s="70"/>
      <c r="F11" s="24">
        <f t="shared" si="0"/>
        <v>0</v>
      </c>
      <c r="G11" s="26">
        <f t="shared" si="0"/>
        <v>0</v>
      </c>
      <c r="H11" s="26">
        <f t="shared" si="0"/>
        <v>0</v>
      </c>
    </row>
    <row r="12" spans="1:8" ht="18.75" customHeight="1" x14ac:dyDescent="0.2">
      <c r="A12" s="3">
        <v>6</v>
      </c>
      <c r="B12" s="8"/>
      <c r="C12" s="71"/>
      <c r="D12" s="71"/>
      <c r="E12" s="70"/>
      <c r="F12" s="24">
        <f t="shared" si="0"/>
        <v>0</v>
      </c>
      <c r="G12" s="26">
        <f t="shared" si="0"/>
        <v>0</v>
      </c>
      <c r="H12" s="26">
        <f t="shared" si="0"/>
        <v>0</v>
      </c>
    </row>
    <row r="13" spans="1:8" ht="18.75" customHeight="1" x14ac:dyDescent="0.2">
      <c r="A13" s="3">
        <v>7</v>
      </c>
      <c r="B13" s="8"/>
      <c r="C13" s="71"/>
      <c r="D13" s="71"/>
      <c r="E13" s="70"/>
      <c r="F13" s="24">
        <f t="shared" si="0"/>
        <v>0</v>
      </c>
      <c r="G13" s="26">
        <f t="shared" si="0"/>
        <v>0</v>
      </c>
      <c r="H13" s="26">
        <f t="shared" si="0"/>
        <v>0</v>
      </c>
    </row>
    <row r="14" spans="1:8" ht="18.75" customHeight="1" x14ac:dyDescent="0.2">
      <c r="A14" s="3">
        <v>8</v>
      </c>
      <c r="B14" s="8"/>
      <c r="C14" s="71"/>
      <c r="D14" s="71"/>
      <c r="E14" s="70"/>
      <c r="F14" s="24">
        <f t="shared" si="0"/>
        <v>0</v>
      </c>
      <c r="G14" s="26">
        <f t="shared" si="0"/>
        <v>0</v>
      </c>
      <c r="H14" s="26">
        <f t="shared" si="0"/>
        <v>0</v>
      </c>
    </row>
    <row r="15" spans="1:8" ht="18.75" customHeight="1" x14ac:dyDescent="0.2">
      <c r="A15" s="3">
        <v>9</v>
      </c>
      <c r="B15" s="8"/>
      <c r="C15" s="71"/>
      <c r="D15" s="71"/>
      <c r="E15" s="70"/>
      <c r="F15" s="24">
        <f t="shared" si="0"/>
        <v>0</v>
      </c>
      <c r="G15" s="26">
        <f t="shared" si="0"/>
        <v>0</v>
      </c>
      <c r="H15" s="26">
        <f t="shared" si="0"/>
        <v>0</v>
      </c>
    </row>
    <row r="16" spans="1:8" ht="18.75" customHeight="1" x14ac:dyDescent="0.2">
      <c r="A16" s="3">
        <v>10</v>
      </c>
      <c r="B16" s="8">
        <v>120</v>
      </c>
      <c r="C16" s="71">
        <v>1.2</v>
      </c>
      <c r="D16" s="71">
        <v>1.2</v>
      </c>
      <c r="E16" s="70">
        <v>0.12</v>
      </c>
      <c r="F16" s="24">
        <f t="shared" si="0"/>
        <v>120</v>
      </c>
      <c r="G16" s="26">
        <f t="shared" si="0"/>
        <v>1.2</v>
      </c>
      <c r="H16" s="26">
        <f t="shared" si="0"/>
        <v>1.2</v>
      </c>
    </row>
    <row r="17" spans="1:8" ht="18.75" customHeight="1" x14ac:dyDescent="0.2">
      <c r="A17" s="3">
        <v>11</v>
      </c>
      <c r="B17" s="8"/>
      <c r="C17" s="71"/>
      <c r="D17" s="71"/>
      <c r="E17" s="70"/>
      <c r="F17" s="24">
        <f t="shared" si="0"/>
        <v>0</v>
      </c>
      <c r="G17" s="26">
        <f t="shared" si="0"/>
        <v>0</v>
      </c>
      <c r="H17" s="26">
        <f t="shared" si="0"/>
        <v>0</v>
      </c>
    </row>
    <row r="18" spans="1:8" ht="18.75" customHeight="1" x14ac:dyDescent="0.2">
      <c r="A18" s="3">
        <v>12</v>
      </c>
      <c r="B18" s="8"/>
      <c r="C18" s="71"/>
      <c r="D18" s="71"/>
      <c r="E18" s="70"/>
      <c r="F18" s="24">
        <f t="shared" si="0"/>
        <v>0</v>
      </c>
      <c r="G18" s="26">
        <f t="shared" si="0"/>
        <v>0</v>
      </c>
      <c r="H18" s="26">
        <f t="shared" si="0"/>
        <v>0</v>
      </c>
    </row>
    <row r="19" spans="1:8" ht="18.75" customHeight="1" x14ac:dyDescent="0.2">
      <c r="A19" s="3">
        <v>13</v>
      </c>
      <c r="B19" s="8"/>
      <c r="C19" s="71"/>
      <c r="D19" s="71"/>
      <c r="E19" s="70"/>
      <c r="F19" s="24">
        <f t="shared" si="0"/>
        <v>0</v>
      </c>
      <c r="G19" s="26">
        <f t="shared" si="0"/>
        <v>0</v>
      </c>
      <c r="H19" s="26">
        <f t="shared" si="0"/>
        <v>0</v>
      </c>
    </row>
    <row r="20" spans="1:8" ht="18.75" customHeight="1" x14ac:dyDescent="0.2">
      <c r="A20" s="3">
        <v>14</v>
      </c>
      <c r="B20" s="8">
        <v>150</v>
      </c>
      <c r="C20" s="71">
        <v>1.5</v>
      </c>
      <c r="D20" s="71">
        <v>1.5</v>
      </c>
      <c r="E20" s="70">
        <v>0.15</v>
      </c>
      <c r="F20" s="24">
        <f t="shared" si="0"/>
        <v>150</v>
      </c>
      <c r="G20" s="26">
        <f t="shared" si="0"/>
        <v>1.5</v>
      </c>
      <c r="H20" s="26">
        <f t="shared" si="0"/>
        <v>1.5</v>
      </c>
    </row>
    <row r="21" spans="1:8" ht="18.75" customHeight="1" x14ac:dyDescent="0.2">
      <c r="A21" s="3">
        <v>15</v>
      </c>
      <c r="B21" s="8"/>
      <c r="C21" s="71"/>
      <c r="D21" s="71"/>
      <c r="E21" s="70"/>
      <c r="F21" s="24">
        <f t="shared" si="0"/>
        <v>0</v>
      </c>
      <c r="G21" s="26">
        <f t="shared" si="0"/>
        <v>0</v>
      </c>
      <c r="H21" s="26">
        <f t="shared" si="0"/>
        <v>0</v>
      </c>
    </row>
    <row r="22" spans="1:8" ht="18.75" customHeight="1" x14ac:dyDescent="0.2">
      <c r="A22" s="3">
        <v>16</v>
      </c>
      <c r="B22" s="8"/>
      <c r="C22" s="71"/>
      <c r="D22" s="71"/>
      <c r="E22" s="70"/>
      <c r="F22" s="24">
        <f t="shared" si="0"/>
        <v>0</v>
      </c>
      <c r="G22" s="26">
        <f t="shared" si="0"/>
        <v>0</v>
      </c>
      <c r="H22" s="26">
        <f t="shared" si="0"/>
        <v>0</v>
      </c>
    </row>
    <row r="23" spans="1:8" ht="18.75" customHeight="1" x14ac:dyDescent="0.2">
      <c r="A23" s="3">
        <v>17</v>
      </c>
      <c r="B23" s="8">
        <v>180</v>
      </c>
      <c r="C23" s="71">
        <v>1.8</v>
      </c>
      <c r="D23" s="71">
        <v>1.8</v>
      </c>
      <c r="E23" s="70">
        <v>0.18</v>
      </c>
      <c r="F23" s="24">
        <f t="shared" si="0"/>
        <v>180</v>
      </c>
      <c r="G23" s="26">
        <f t="shared" si="0"/>
        <v>1.8</v>
      </c>
      <c r="H23" s="26">
        <f t="shared" si="0"/>
        <v>1.8</v>
      </c>
    </row>
    <row r="24" spans="1:8" ht="18.75" customHeight="1" x14ac:dyDescent="0.2">
      <c r="A24" s="3">
        <v>18</v>
      </c>
      <c r="B24" s="8"/>
      <c r="C24" s="71"/>
      <c r="D24" s="71"/>
      <c r="E24" s="70"/>
      <c r="F24" s="24">
        <f t="shared" si="0"/>
        <v>0</v>
      </c>
      <c r="G24" s="26">
        <f t="shared" si="0"/>
        <v>0</v>
      </c>
      <c r="H24" s="26">
        <f t="shared" si="0"/>
        <v>0</v>
      </c>
    </row>
    <row r="25" spans="1:8" ht="18.75" customHeight="1" x14ac:dyDescent="0.2">
      <c r="A25" s="3">
        <v>19</v>
      </c>
      <c r="B25" s="8"/>
      <c r="C25" s="71"/>
      <c r="D25" s="71"/>
      <c r="E25" s="70"/>
      <c r="F25" s="24">
        <f t="shared" si="0"/>
        <v>0</v>
      </c>
      <c r="G25" s="26">
        <f t="shared" si="0"/>
        <v>0</v>
      </c>
      <c r="H25" s="26">
        <f t="shared" si="0"/>
        <v>0</v>
      </c>
    </row>
    <row r="26" spans="1:8" ht="18.75" customHeight="1" x14ac:dyDescent="0.2">
      <c r="A26" s="3">
        <v>20</v>
      </c>
      <c r="B26" s="8">
        <v>100</v>
      </c>
      <c r="C26" s="71">
        <v>1</v>
      </c>
      <c r="D26" s="71">
        <v>1</v>
      </c>
      <c r="E26" s="70">
        <v>0.1</v>
      </c>
      <c r="F26" s="24">
        <f t="shared" si="0"/>
        <v>100</v>
      </c>
      <c r="G26" s="26">
        <f t="shared" si="0"/>
        <v>1</v>
      </c>
      <c r="H26" s="26">
        <f t="shared" si="0"/>
        <v>1</v>
      </c>
    </row>
    <row r="27" spans="1:8" ht="18.75" customHeight="1" x14ac:dyDescent="0.2">
      <c r="A27" s="3">
        <v>21</v>
      </c>
      <c r="B27" s="8"/>
      <c r="C27" s="71"/>
      <c r="D27" s="71"/>
      <c r="E27" s="70"/>
      <c r="F27" s="24">
        <f t="shared" si="0"/>
        <v>0</v>
      </c>
      <c r="G27" s="26">
        <f t="shared" si="0"/>
        <v>0</v>
      </c>
      <c r="H27" s="26">
        <f t="shared" si="0"/>
        <v>0</v>
      </c>
    </row>
    <row r="28" spans="1:8" ht="18.75" customHeight="1" x14ac:dyDescent="0.2">
      <c r="A28" s="3">
        <v>22</v>
      </c>
      <c r="B28" s="8"/>
      <c r="C28" s="71"/>
      <c r="D28" s="71"/>
      <c r="E28" s="70"/>
      <c r="F28" s="24">
        <f t="shared" si="0"/>
        <v>0</v>
      </c>
      <c r="G28" s="26">
        <f t="shared" si="0"/>
        <v>0</v>
      </c>
      <c r="H28" s="26">
        <f t="shared" si="0"/>
        <v>0</v>
      </c>
    </row>
    <row r="29" spans="1:8" ht="18.75" customHeight="1" x14ac:dyDescent="0.2">
      <c r="A29" s="3">
        <v>23</v>
      </c>
      <c r="B29" s="8"/>
      <c r="C29" s="71"/>
      <c r="D29" s="71"/>
      <c r="E29" s="70"/>
      <c r="F29" s="24">
        <f t="shared" si="0"/>
        <v>0</v>
      </c>
      <c r="G29" s="26">
        <f t="shared" si="0"/>
        <v>0</v>
      </c>
      <c r="H29" s="26">
        <f t="shared" si="0"/>
        <v>0</v>
      </c>
    </row>
    <row r="30" spans="1:8" ht="18.75" customHeight="1" x14ac:dyDescent="0.2">
      <c r="A30" s="3">
        <v>24</v>
      </c>
      <c r="B30" s="8">
        <v>90</v>
      </c>
      <c r="C30" s="71">
        <v>0.9</v>
      </c>
      <c r="D30" s="71">
        <v>0.9</v>
      </c>
      <c r="E30" s="70">
        <v>0.09</v>
      </c>
      <c r="F30" s="24">
        <f t="shared" si="0"/>
        <v>90</v>
      </c>
      <c r="G30" s="26">
        <f t="shared" si="0"/>
        <v>0.9</v>
      </c>
      <c r="H30" s="26">
        <f t="shared" si="0"/>
        <v>0.9</v>
      </c>
    </row>
    <row r="31" spans="1:8" ht="18.75" customHeight="1" x14ac:dyDescent="0.2">
      <c r="A31" s="3">
        <v>25</v>
      </c>
      <c r="B31" s="8"/>
      <c r="C31" s="71"/>
      <c r="D31" s="71"/>
      <c r="E31" s="70"/>
      <c r="F31" s="24">
        <f t="shared" si="0"/>
        <v>0</v>
      </c>
      <c r="G31" s="26">
        <f t="shared" si="0"/>
        <v>0</v>
      </c>
      <c r="H31" s="26">
        <f t="shared" si="0"/>
        <v>0</v>
      </c>
    </row>
    <row r="32" spans="1:8" ht="18.75" customHeight="1" x14ac:dyDescent="0.2">
      <c r="A32" s="3">
        <v>26</v>
      </c>
      <c r="B32" s="8"/>
      <c r="C32" s="71"/>
      <c r="D32" s="71"/>
      <c r="E32" s="70"/>
      <c r="F32" s="24">
        <f t="shared" si="0"/>
        <v>0</v>
      </c>
      <c r="G32" s="26">
        <f t="shared" si="0"/>
        <v>0</v>
      </c>
      <c r="H32" s="26">
        <f t="shared" si="0"/>
        <v>0</v>
      </c>
    </row>
    <row r="33" spans="1:8" ht="18.75" customHeight="1" x14ac:dyDescent="0.2">
      <c r="A33" s="3">
        <v>27</v>
      </c>
      <c r="B33" s="8"/>
      <c r="C33" s="71"/>
      <c r="D33" s="71"/>
      <c r="E33" s="70"/>
      <c r="F33" s="24">
        <f t="shared" si="0"/>
        <v>0</v>
      </c>
      <c r="G33" s="26">
        <f t="shared" si="0"/>
        <v>0</v>
      </c>
      <c r="H33" s="26">
        <f t="shared" si="0"/>
        <v>0</v>
      </c>
    </row>
    <row r="34" spans="1:8" ht="18.75" customHeight="1" x14ac:dyDescent="0.2">
      <c r="A34" s="3">
        <v>28</v>
      </c>
      <c r="B34" s="8">
        <v>75</v>
      </c>
      <c r="C34" s="71">
        <v>0.8</v>
      </c>
      <c r="D34" s="71">
        <v>0.8</v>
      </c>
      <c r="E34" s="70">
        <v>7.4999999999999997E-2</v>
      </c>
      <c r="F34" s="24">
        <f t="shared" si="0"/>
        <v>75</v>
      </c>
      <c r="G34" s="26">
        <f t="shared" si="0"/>
        <v>0.8</v>
      </c>
      <c r="H34" s="26">
        <f t="shared" si="0"/>
        <v>0.8</v>
      </c>
    </row>
    <row r="35" spans="1:8" ht="18.75" customHeight="1" x14ac:dyDescent="0.2">
      <c r="A35" s="3">
        <v>29</v>
      </c>
      <c r="B35" s="8"/>
      <c r="C35" s="71"/>
      <c r="D35" s="71"/>
      <c r="E35" s="70"/>
      <c r="F35" s="24">
        <f t="shared" si="0"/>
        <v>0</v>
      </c>
      <c r="G35" s="26">
        <f t="shared" si="0"/>
        <v>0</v>
      </c>
      <c r="H35" s="26">
        <f t="shared" si="0"/>
        <v>0</v>
      </c>
    </row>
    <row r="36" spans="1:8" ht="18.75" customHeight="1" x14ac:dyDescent="0.2">
      <c r="A36" s="3">
        <v>30</v>
      </c>
      <c r="B36" s="8"/>
      <c r="C36" s="71"/>
      <c r="D36" s="71"/>
      <c r="E36" s="70"/>
      <c r="F36" s="24">
        <f t="shared" si="0"/>
        <v>0</v>
      </c>
      <c r="G36" s="26">
        <f t="shared" si="0"/>
        <v>0</v>
      </c>
      <c r="H36" s="26">
        <f t="shared" si="0"/>
        <v>0</v>
      </c>
    </row>
    <row r="37" spans="1:8" ht="18.75" customHeight="1" x14ac:dyDescent="0.2">
      <c r="A37" s="3">
        <v>31</v>
      </c>
      <c r="B37" s="38"/>
      <c r="C37" s="38"/>
      <c r="D37" s="38"/>
      <c r="E37" s="38"/>
      <c r="F37" s="24"/>
    </row>
    <row r="38" spans="1:8" ht="18.75" customHeight="1" x14ac:dyDescent="0.2">
      <c r="A38" s="3" t="s">
        <v>5</v>
      </c>
      <c r="B38" s="9">
        <f>MAX(B7:B37)</f>
        <v>180</v>
      </c>
      <c r="C38" s="10">
        <f>MAX(C7:C37)</f>
        <v>1.8</v>
      </c>
      <c r="D38" s="10">
        <f>MAX(D7:D37)</f>
        <v>1.8</v>
      </c>
      <c r="E38" s="12">
        <f>MAX(E7:E37)</f>
        <v>0.18</v>
      </c>
      <c r="F38" s="2"/>
    </row>
    <row r="39" spans="1:8" ht="18.75" customHeight="1" x14ac:dyDescent="0.2">
      <c r="A39" s="3" t="s">
        <v>6</v>
      </c>
      <c r="B39" s="9">
        <f>MIN(B7:B37)</f>
        <v>75</v>
      </c>
      <c r="C39" s="10">
        <f>MIN(C7:C37)</f>
        <v>0.8</v>
      </c>
      <c r="D39" s="10">
        <f>MIN(D7:D37)</f>
        <v>0.8</v>
      </c>
      <c r="E39" s="12">
        <f>MIN(E7:E37)</f>
        <v>7.4999999999999997E-2</v>
      </c>
      <c r="F39" s="2"/>
    </row>
    <row r="40" spans="1:8" ht="18.75" customHeight="1" x14ac:dyDescent="0.2">
      <c r="A40" s="3" t="s">
        <v>7</v>
      </c>
      <c r="B40" s="11">
        <f>ROUND(AVERAGE(B7:B37),0)</f>
        <v>119</v>
      </c>
      <c r="C40" s="10">
        <f>ROUND(AVERAGE(C7:C37),1)</f>
        <v>1.2</v>
      </c>
      <c r="D40" s="10">
        <f>ROUND(AVERAGE(D7:D37),1)</f>
        <v>1.2</v>
      </c>
      <c r="E40" s="12">
        <f>ROUND(AVERAGE(E7:E37),2)</f>
        <v>0.12</v>
      </c>
      <c r="F40" s="2"/>
    </row>
    <row r="41" spans="1:8" ht="26.4" x14ac:dyDescent="0.2">
      <c r="A41" s="13" t="s">
        <v>10</v>
      </c>
      <c r="B41" s="14">
        <f>VLOOKUP(C41,C7:F37,4,FALSE)</f>
        <v>180</v>
      </c>
      <c r="C41" s="43">
        <f>C38</f>
        <v>1.8</v>
      </c>
      <c r="D41" s="43">
        <f>VLOOKUP(C41,C7:D37,2,FALSE)</f>
        <v>1.8</v>
      </c>
      <c r="E41" s="42">
        <f>VLOOKUP(C41,C7:E37,3,FALSE)</f>
        <v>0.18</v>
      </c>
      <c r="F41" s="2"/>
    </row>
    <row r="42" spans="1:8" ht="26.4" x14ac:dyDescent="0.2">
      <c r="A42" s="13" t="s">
        <v>11</v>
      </c>
      <c r="B42" s="14">
        <f>VLOOKUP(D42,D7:F37,3,FALSE)</f>
        <v>180</v>
      </c>
      <c r="C42" s="43">
        <f>VLOOKUP(D42,D7:G37,4,FALSE)</f>
        <v>1.8</v>
      </c>
      <c r="D42" s="43">
        <f>D38</f>
        <v>1.8</v>
      </c>
      <c r="E42" s="42">
        <f>VLOOKUP(D42,D7:E37,2,FALSE)</f>
        <v>0.18</v>
      </c>
      <c r="F42" s="2"/>
    </row>
    <row r="43" spans="1:8" ht="26.4" x14ac:dyDescent="0.2">
      <c r="A43" s="13" t="s">
        <v>12</v>
      </c>
      <c r="B43" s="14">
        <f>VLOOKUP(E43,E7:F37,2,FALSE)</f>
        <v>180</v>
      </c>
      <c r="C43" s="43">
        <f>VLOOKUP(E43,E7:G37,3,FALSE)</f>
        <v>1.8</v>
      </c>
      <c r="D43" s="43">
        <f>VLOOKUP(E43,E7:H37,4,FALSE)</f>
        <v>1.8</v>
      </c>
      <c r="E43" s="42">
        <f>E38</f>
        <v>0.18</v>
      </c>
      <c r="F43" s="2"/>
    </row>
    <row r="44" spans="1:8" ht="26.4" x14ac:dyDescent="0.2">
      <c r="A44" s="13" t="s">
        <v>13</v>
      </c>
      <c r="B44" s="14">
        <f>B38</f>
        <v>180</v>
      </c>
      <c r="C44" s="43">
        <f>VLOOKUP(B44,B7:C37,2,FALSE)</f>
        <v>1.8</v>
      </c>
      <c r="D44" s="43">
        <f>VLOOKUP(B44,B7:D37,3,FALSE)</f>
        <v>1.8</v>
      </c>
      <c r="E44" s="42">
        <f>VLOOKUP(B44,B7:E37,4,FALSE)</f>
        <v>0.18</v>
      </c>
      <c r="F44" s="2"/>
    </row>
  </sheetData>
  <mergeCells count="9">
    <mergeCell ref="G5:H5"/>
    <mergeCell ref="F5:F6"/>
    <mergeCell ref="A1:B1"/>
    <mergeCell ref="D1:E1"/>
    <mergeCell ref="D2:E2"/>
    <mergeCell ref="C5:E5"/>
    <mergeCell ref="B5:B6"/>
    <mergeCell ref="A5:A6"/>
    <mergeCell ref="A2:B2"/>
  </mergeCells>
  <phoneticPr fontId="2"/>
  <pageMargins left="1.1811023622047245" right="1.1811023622047245" top="1.3779527559055118" bottom="0.98425196850393704" header="0.98425196850393704" footer="0.51181102362204722"/>
  <pageSetup paperSize="9" orientation="portrait" r:id="rId1"/>
  <headerFooter alignWithMargins="0">
    <oddHeader>&amp;L&amp;"ＭＳ Ｐゴシック,太字"&amp;14記載例&amp;C&amp;16汚濁負荷量測定結果表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workbookViewId="0">
      <selection activeCell="C3" sqref="C3"/>
    </sheetView>
  </sheetViews>
  <sheetFormatPr defaultColWidth="9" defaultRowHeight="13.2" x14ac:dyDescent="0.2"/>
  <cols>
    <col min="1" max="1" width="10.6640625" style="22" customWidth="1"/>
    <col min="2" max="6" width="15.21875" style="22" customWidth="1"/>
    <col min="7" max="22" width="4.33203125" style="22" customWidth="1"/>
    <col min="23" max="16384" width="9" style="22"/>
  </cols>
  <sheetData>
    <row r="1" spans="1:22" s="16" customFormat="1" ht="18" customHeight="1" x14ac:dyDescent="0.2">
      <c r="A1" s="95" t="s">
        <v>15</v>
      </c>
      <c r="B1" s="95"/>
      <c r="C1" s="15" t="s">
        <v>16</v>
      </c>
      <c r="D1" s="95" t="s">
        <v>14</v>
      </c>
      <c r="E1" s="95"/>
      <c r="F1" s="95"/>
    </row>
    <row r="2" spans="1:22" s="16" customFormat="1" ht="21" customHeight="1" x14ac:dyDescent="0.2">
      <c r="A2" s="99">
        <f>'4'!A2:B2</f>
        <v>0</v>
      </c>
      <c r="B2" s="100"/>
      <c r="C2" s="39">
        <v>2025</v>
      </c>
      <c r="D2" s="96" t="str">
        <f>'4'!D2</f>
        <v>岡山市役所</v>
      </c>
      <c r="E2" s="97"/>
      <c r="F2" s="98"/>
    </row>
    <row r="3" spans="1:22" s="16" customFormat="1" ht="12" customHeight="1" x14ac:dyDescent="0.2">
      <c r="A3" s="17"/>
      <c r="B3" s="17"/>
      <c r="C3" s="17"/>
      <c r="D3" s="17"/>
      <c r="E3" s="17"/>
      <c r="F3" s="17"/>
    </row>
    <row r="4" spans="1:22" s="16" customFormat="1" ht="18" customHeight="1" x14ac:dyDescent="0.2">
      <c r="A4" s="18" t="s">
        <v>21</v>
      </c>
      <c r="B4" s="19"/>
      <c r="C4" s="20"/>
      <c r="D4" s="17"/>
      <c r="E4" s="17"/>
      <c r="F4" s="17"/>
    </row>
    <row r="5" spans="1:22" s="16" customFormat="1" ht="18" customHeight="1" x14ac:dyDescent="0.2">
      <c r="A5" s="95" t="s">
        <v>22</v>
      </c>
      <c r="B5" s="102" t="s">
        <v>20</v>
      </c>
      <c r="C5" s="95" t="s">
        <v>4</v>
      </c>
      <c r="D5" s="95"/>
      <c r="E5" s="95"/>
      <c r="F5" s="95" t="s">
        <v>1</v>
      </c>
      <c r="G5" s="101" t="s">
        <v>23</v>
      </c>
      <c r="H5" s="101"/>
      <c r="I5" s="101"/>
      <c r="J5" s="101"/>
      <c r="K5" s="101" t="s">
        <v>23</v>
      </c>
      <c r="L5" s="101"/>
      <c r="M5" s="101"/>
      <c r="N5" s="101"/>
      <c r="O5" s="101" t="s">
        <v>23</v>
      </c>
      <c r="P5" s="101"/>
      <c r="Q5" s="101"/>
      <c r="R5" s="101"/>
      <c r="S5" s="101" t="s">
        <v>8</v>
      </c>
      <c r="T5" s="101"/>
      <c r="U5" s="101"/>
      <c r="V5" s="101"/>
    </row>
    <row r="6" spans="1:22" s="16" customFormat="1" ht="18" customHeight="1" x14ac:dyDescent="0.2">
      <c r="A6" s="95"/>
      <c r="B6" s="95"/>
      <c r="C6" s="15" t="s">
        <v>17</v>
      </c>
      <c r="D6" s="15" t="s">
        <v>18</v>
      </c>
      <c r="E6" s="15" t="s">
        <v>19</v>
      </c>
      <c r="F6" s="95"/>
      <c r="G6" s="45" t="s">
        <v>31</v>
      </c>
      <c r="H6" s="45" t="s">
        <v>30</v>
      </c>
      <c r="I6" s="45" t="s">
        <v>32</v>
      </c>
      <c r="J6" s="45" t="s">
        <v>33</v>
      </c>
      <c r="K6" s="45" t="s">
        <v>32</v>
      </c>
      <c r="L6" s="45" t="s">
        <v>30</v>
      </c>
      <c r="M6" s="45" t="s">
        <v>34</v>
      </c>
      <c r="N6" s="45" t="s">
        <v>33</v>
      </c>
      <c r="O6" s="45" t="s">
        <v>33</v>
      </c>
      <c r="P6" s="45" t="s">
        <v>30</v>
      </c>
      <c r="Q6" s="45" t="s">
        <v>34</v>
      </c>
      <c r="R6" s="45" t="s">
        <v>32</v>
      </c>
      <c r="S6" s="45" t="s">
        <v>30</v>
      </c>
      <c r="T6" s="45" t="s">
        <v>34</v>
      </c>
      <c r="U6" s="45" t="s">
        <v>32</v>
      </c>
      <c r="V6" s="45" t="s">
        <v>33</v>
      </c>
    </row>
    <row r="7" spans="1:22" s="16" customFormat="1" ht="18.75" customHeight="1" x14ac:dyDescent="0.2">
      <c r="A7" s="15">
        <v>4</v>
      </c>
      <c r="B7" s="35">
        <f>'4'!B40</f>
        <v>119</v>
      </c>
      <c r="C7" s="36">
        <f>'4'!C40</f>
        <v>1.2</v>
      </c>
      <c r="D7" s="36">
        <f>'4'!D40</f>
        <v>1.2</v>
      </c>
      <c r="E7" s="37">
        <f>'4'!E40</f>
        <v>0.12</v>
      </c>
      <c r="F7" s="40">
        <f>'4'!C4</f>
        <v>30</v>
      </c>
      <c r="G7" s="46">
        <f>'4'!C41</f>
        <v>1.8</v>
      </c>
      <c r="H7" s="62">
        <f>'4'!B41</f>
        <v>180</v>
      </c>
      <c r="I7" s="46">
        <f>'4'!D41</f>
        <v>1.8</v>
      </c>
      <c r="J7" s="64">
        <f>'4'!E41</f>
        <v>0.18</v>
      </c>
      <c r="K7" s="60">
        <f>'4'!D42</f>
        <v>1.8</v>
      </c>
      <c r="L7" s="62">
        <f>'4'!B42</f>
        <v>180</v>
      </c>
      <c r="M7" s="60">
        <f>'4'!C42</f>
        <v>1.8</v>
      </c>
      <c r="N7" s="66">
        <f>'4'!E42</f>
        <v>0.18</v>
      </c>
      <c r="O7" s="66">
        <f>'4'!E43</f>
        <v>0.18</v>
      </c>
      <c r="P7" s="62">
        <f>'4'!B43</f>
        <v>180</v>
      </c>
      <c r="Q7" s="60">
        <f>'4'!C43</f>
        <v>1.8</v>
      </c>
      <c r="R7" s="60">
        <f>'4'!D43</f>
        <v>1.8</v>
      </c>
      <c r="S7" s="62">
        <f>'4'!B44</f>
        <v>180</v>
      </c>
      <c r="T7" s="60">
        <f>'4'!C44</f>
        <v>1.8</v>
      </c>
      <c r="U7" s="60">
        <f>'4'!D44</f>
        <v>1.8</v>
      </c>
      <c r="V7" s="66">
        <f>'4'!E44</f>
        <v>0.18</v>
      </c>
    </row>
    <row r="8" spans="1:22" s="16" customFormat="1" ht="18.75" customHeight="1" x14ac:dyDescent="0.2">
      <c r="A8" s="15">
        <v>5</v>
      </c>
      <c r="B8" s="35" t="e">
        <f>#REF!</f>
        <v>#REF!</v>
      </c>
      <c r="C8" s="36" t="e">
        <f>#REF!</f>
        <v>#REF!</v>
      </c>
      <c r="D8" s="36" t="e">
        <f>#REF!</f>
        <v>#REF!</v>
      </c>
      <c r="E8" s="37" t="e">
        <f>#REF!</f>
        <v>#REF!</v>
      </c>
      <c r="F8" s="40" t="e">
        <f>#REF!</f>
        <v>#REF!</v>
      </c>
      <c r="G8" s="47" t="e">
        <f>#REF!</f>
        <v>#REF!</v>
      </c>
      <c r="H8" s="63" t="e">
        <f>#REF!</f>
        <v>#REF!</v>
      </c>
      <c r="I8" s="47" t="e">
        <f>#REF!</f>
        <v>#REF!</v>
      </c>
      <c r="J8" s="65" t="e">
        <f>#REF!</f>
        <v>#REF!</v>
      </c>
      <c r="K8" s="61" t="e">
        <f>#REF!</f>
        <v>#REF!</v>
      </c>
      <c r="L8" s="63" t="e">
        <f>#REF!</f>
        <v>#REF!</v>
      </c>
      <c r="M8" s="61" t="e">
        <f>#REF!</f>
        <v>#REF!</v>
      </c>
      <c r="N8" s="67" t="e">
        <f>#REF!</f>
        <v>#REF!</v>
      </c>
      <c r="O8" s="67" t="e">
        <f>#REF!</f>
        <v>#REF!</v>
      </c>
      <c r="P8" s="63" t="e">
        <f>#REF!</f>
        <v>#REF!</v>
      </c>
      <c r="Q8" s="61" t="e">
        <f>#REF!</f>
        <v>#REF!</v>
      </c>
      <c r="R8" s="61" t="e">
        <f>#REF!</f>
        <v>#REF!</v>
      </c>
      <c r="S8" s="63" t="e">
        <f>#REF!</f>
        <v>#REF!</v>
      </c>
      <c r="T8" s="61" t="e">
        <f>#REF!</f>
        <v>#REF!</v>
      </c>
      <c r="U8" s="61" t="e">
        <f>#REF!</f>
        <v>#REF!</v>
      </c>
      <c r="V8" s="67" t="e">
        <f>#REF!</f>
        <v>#REF!</v>
      </c>
    </row>
    <row r="9" spans="1:22" s="16" customFormat="1" ht="18.75" customHeight="1" x14ac:dyDescent="0.2">
      <c r="A9" s="15">
        <v>6</v>
      </c>
      <c r="B9" s="35" t="e">
        <f>#REF!</f>
        <v>#REF!</v>
      </c>
      <c r="C9" s="36" t="e">
        <f>#REF!</f>
        <v>#REF!</v>
      </c>
      <c r="D9" s="36" t="e">
        <f>#REF!</f>
        <v>#REF!</v>
      </c>
      <c r="E9" s="37" t="e">
        <f>#REF!</f>
        <v>#REF!</v>
      </c>
      <c r="F9" s="40" t="e">
        <f>#REF!</f>
        <v>#REF!</v>
      </c>
      <c r="G9" s="46" t="e">
        <f>#REF!</f>
        <v>#REF!</v>
      </c>
      <c r="H9" s="62" t="e">
        <f>#REF!</f>
        <v>#REF!</v>
      </c>
      <c r="I9" s="46" t="e">
        <f>#REF!</f>
        <v>#REF!</v>
      </c>
      <c r="J9" s="64" t="e">
        <f>#REF!</f>
        <v>#REF!</v>
      </c>
      <c r="K9" s="60" t="e">
        <f>#REF!</f>
        <v>#REF!</v>
      </c>
      <c r="L9" s="62" t="e">
        <f>#REF!</f>
        <v>#REF!</v>
      </c>
      <c r="M9" s="60" t="e">
        <f>#REF!</f>
        <v>#REF!</v>
      </c>
      <c r="N9" s="66" t="e">
        <f>#REF!</f>
        <v>#REF!</v>
      </c>
      <c r="O9" s="66" t="e">
        <f>#REF!</f>
        <v>#REF!</v>
      </c>
      <c r="P9" s="62" t="e">
        <f>#REF!</f>
        <v>#REF!</v>
      </c>
      <c r="Q9" s="60" t="e">
        <f>#REF!</f>
        <v>#REF!</v>
      </c>
      <c r="R9" s="60" t="e">
        <f>#REF!</f>
        <v>#REF!</v>
      </c>
      <c r="S9" s="62" t="e">
        <f>#REF!</f>
        <v>#REF!</v>
      </c>
      <c r="T9" s="60" t="e">
        <f>#REF!</f>
        <v>#REF!</v>
      </c>
      <c r="U9" s="60" t="e">
        <f>#REF!</f>
        <v>#REF!</v>
      </c>
      <c r="V9" s="66" t="e">
        <f>#REF!</f>
        <v>#REF!</v>
      </c>
    </row>
    <row r="10" spans="1:22" s="16" customFormat="1" ht="18.75" customHeight="1" x14ac:dyDescent="0.2">
      <c r="A10" s="15">
        <v>7</v>
      </c>
      <c r="B10" s="35" t="e">
        <f>#REF!</f>
        <v>#REF!</v>
      </c>
      <c r="C10" s="36" t="e">
        <f>#REF!</f>
        <v>#REF!</v>
      </c>
      <c r="D10" s="36" t="e">
        <f>#REF!</f>
        <v>#REF!</v>
      </c>
      <c r="E10" s="37" t="e">
        <f>#REF!</f>
        <v>#REF!</v>
      </c>
      <c r="F10" s="41" t="e">
        <f>#REF!</f>
        <v>#REF!</v>
      </c>
      <c r="G10" s="46" t="e">
        <f>#REF!</f>
        <v>#REF!</v>
      </c>
      <c r="H10" s="62" t="e">
        <f>#REF!</f>
        <v>#REF!</v>
      </c>
      <c r="I10" s="46" t="e">
        <f>#REF!</f>
        <v>#REF!</v>
      </c>
      <c r="J10" s="64" t="e">
        <f>#REF!</f>
        <v>#REF!</v>
      </c>
      <c r="K10" s="60" t="e">
        <f>#REF!</f>
        <v>#REF!</v>
      </c>
      <c r="L10" s="62" t="e">
        <f>#REF!</f>
        <v>#REF!</v>
      </c>
      <c r="M10" s="60" t="e">
        <f>#REF!</f>
        <v>#REF!</v>
      </c>
      <c r="N10" s="66" t="e">
        <f>#REF!</f>
        <v>#REF!</v>
      </c>
      <c r="O10" s="66" t="e">
        <f>#REF!</f>
        <v>#REF!</v>
      </c>
      <c r="P10" s="62" t="e">
        <f>#REF!</f>
        <v>#REF!</v>
      </c>
      <c r="Q10" s="60" t="e">
        <f>#REF!</f>
        <v>#REF!</v>
      </c>
      <c r="R10" s="60" t="e">
        <f>#REF!</f>
        <v>#REF!</v>
      </c>
      <c r="S10" s="62" t="e">
        <f>#REF!</f>
        <v>#REF!</v>
      </c>
      <c r="T10" s="60" t="e">
        <f>#REF!</f>
        <v>#REF!</v>
      </c>
      <c r="U10" s="60" t="e">
        <f>#REF!</f>
        <v>#REF!</v>
      </c>
      <c r="V10" s="66" t="e">
        <f>#REF!</f>
        <v>#REF!</v>
      </c>
    </row>
    <row r="11" spans="1:22" s="16" customFormat="1" ht="18.75" customHeight="1" x14ac:dyDescent="0.2">
      <c r="A11" s="15">
        <v>8</v>
      </c>
      <c r="B11" s="35" t="e">
        <f>#REF!</f>
        <v>#REF!</v>
      </c>
      <c r="C11" s="36" t="e">
        <f>#REF!</f>
        <v>#REF!</v>
      </c>
      <c r="D11" s="36" t="e">
        <f>#REF!</f>
        <v>#REF!</v>
      </c>
      <c r="E11" s="37" t="e">
        <f>#REF!</f>
        <v>#REF!</v>
      </c>
      <c r="F11" s="41" t="e">
        <f>#REF!</f>
        <v>#REF!</v>
      </c>
      <c r="G11" s="46" t="e">
        <f>#REF!</f>
        <v>#REF!</v>
      </c>
      <c r="H11" s="62" t="e">
        <f>#REF!</f>
        <v>#REF!</v>
      </c>
      <c r="I11" s="46" t="e">
        <f>#REF!</f>
        <v>#REF!</v>
      </c>
      <c r="J11" s="64" t="e">
        <f>#REF!</f>
        <v>#REF!</v>
      </c>
      <c r="K11" s="60" t="e">
        <f>#REF!</f>
        <v>#REF!</v>
      </c>
      <c r="L11" s="62" t="e">
        <f>#REF!</f>
        <v>#REF!</v>
      </c>
      <c r="M11" s="60" t="e">
        <f>#REF!</f>
        <v>#REF!</v>
      </c>
      <c r="N11" s="66" t="e">
        <f>#REF!</f>
        <v>#REF!</v>
      </c>
      <c r="O11" s="66" t="e">
        <f>#REF!</f>
        <v>#REF!</v>
      </c>
      <c r="P11" s="62" t="e">
        <f>#REF!</f>
        <v>#REF!</v>
      </c>
      <c r="Q11" s="60" t="e">
        <f>#REF!</f>
        <v>#REF!</v>
      </c>
      <c r="R11" s="60" t="e">
        <f>#REF!</f>
        <v>#REF!</v>
      </c>
      <c r="S11" s="62" t="e">
        <f>#REF!</f>
        <v>#REF!</v>
      </c>
      <c r="T11" s="60" t="e">
        <f>#REF!</f>
        <v>#REF!</v>
      </c>
      <c r="U11" s="60" t="e">
        <f>#REF!</f>
        <v>#REF!</v>
      </c>
      <c r="V11" s="66" t="e">
        <f>#REF!</f>
        <v>#REF!</v>
      </c>
    </row>
    <row r="12" spans="1:22" s="16" customFormat="1" ht="18.75" customHeight="1" x14ac:dyDescent="0.2">
      <c r="A12" s="15">
        <v>9</v>
      </c>
      <c r="B12" s="35" t="e">
        <f>#REF!</f>
        <v>#REF!</v>
      </c>
      <c r="C12" s="36" t="e">
        <f>#REF!</f>
        <v>#REF!</v>
      </c>
      <c r="D12" s="36" t="e">
        <f>#REF!</f>
        <v>#REF!</v>
      </c>
      <c r="E12" s="37" t="e">
        <f>#REF!</f>
        <v>#REF!</v>
      </c>
      <c r="F12" s="41" t="e">
        <f>#REF!</f>
        <v>#REF!</v>
      </c>
      <c r="G12" s="46" t="e">
        <f>#REF!</f>
        <v>#REF!</v>
      </c>
      <c r="H12" s="62" t="e">
        <f>#REF!</f>
        <v>#REF!</v>
      </c>
      <c r="I12" s="46" t="e">
        <f>#REF!</f>
        <v>#REF!</v>
      </c>
      <c r="J12" s="64" t="e">
        <f>#REF!</f>
        <v>#REF!</v>
      </c>
      <c r="K12" s="60" t="e">
        <f>#REF!</f>
        <v>#REF!</v>
      </c>
      <c r="L12" s="62" t="e">
        <f>#REF!</f>
        <v>#REF!</v>
      </c>
      <c r="M12" s="60" t="e">
        <f>#REF!</f>
        <v>#REF!</v>
      </c>
      <c r="N12" s="66" t="e">
        <f>#REF!</f>
        <v>#REF!</v>
      </c>
      <c r="O12" s="66" t="e">
        <f>#REF!</f>
        <v>#REF!</v>
      </c>
      <c r="P12" s="62" t="e">
        <f>#REF!</f>
        <v>#REF!</v>
      </c>
      <c r="Q12" s="60" t="e">
        <f>#REF!</f>
        <v>#REF!</v>
      </c>
      <c r="R12" s="60" t="e">
        <f>#REF!</f>
        <v>#REF!</v>
      </c>
      <c r="S12" s="62" t="e">
        <f>#REF!</f>
        <v>#REF!</v>
      </c>
      <c r="T12" s="60" t="e">
        <f>#REF!</f>
        <v>#REF!</v>
      </c>
      <c r="U12" s="60" t="e">
        <f>#REF!</f>
        <v>#REF!</v>
      </c>
      <c r="V12" s="66" t="e">
        <f>#REF!</f>
        <v>#REF!</v>
      </c>
    </row>
    <row r="13" spans="1:22" s="16" customFormat="1" ht="18.75" customHeight="1" x14ac:dyDescent="0.2">
      <c r="A13" s="15">
        <v>10</v>
      </c>
      <c r="B13" s="35" t="e">
        <f>#REF!</f>
        <v>#REF!</v>
      </c>
      <c r="C13" s="36" t="e">
        <f>#REF!</f>
        <v>#REF!</v>
      </c>
      <c r="D13" s="36" t="e">
        <f>#REF!</f>
        <v>#REF!</v>
      </c>
      <c r="E13" s="37" t="e">
        <f>#REF!</f>
        <v>#REF!</v>
      </c>
      <c r="F13" s="41" t="e">
        <f>#REF!</f>
        <v>#REF!</v>
      </c>
      <c r="G13" s="46" t="e">
        <f>#REF!</f>
        <v>#REF!</v>
      </c>
      <c r="H13" s="62" t="e">
        <f>#REF!</f>
        <v>#REF!</v>
      </c>
      <c r="I13" s="46" t="e">
        <f>#REF!</f>
        <v>#REF!</v>
      </c>
      <c r="J13" s="64" t="e">
        <f>#REF!</f>
        <v>#REF!</v>
      </c>
      <c r="K13" s="60" t="e">
        <f>#REF!</f>
        <v>#REF!</v>
      </c>
      <c r="L13" s="62" t="e">
        <f>#REF!</f>
        <v>#REF!</v>
      </c>
      <c r="M13" s="60" t="e">
        <f>#REF!</f>
        <v>#REF!</v>
      </c>
      <c r="N13" s="66" t="e">
        <f>#REF!</f>
        <v>#REF!</v>
      </c>
      <c r="O13" s="66" t="e">
        <f>#REF!</f>
        <v>#REF!</v>
      </c>
      <c r="P13" s="62" t="e">
        <f>#REF!</f>
        <v>#REF!</v>
      </c>
      <c r="Q13" s="60" t="e">
        <f>#REF!</f>
        <v>#REF!</v>
      </c>
      <c r="R13" s="60" t="e">
        <f>#REF!</f>
        <v>#REF!</v>
      </c>
      <c r="S13" s="62" t="e">
        <f>#REF!</f>
        <v>#REF!</v>
      </c>
      <c r="T13" s="60" t="e">
        <f>#REF!</f>
        <v>#REF!</v>
      </c>
      <c r="U13" s="60" t="e">
        <f>#REF!</f>
        <v>#REF!</v>
      </c>
      <c r="V13" s="66" t="e">
        <f>#REF!</f>
        <v>#REF!</v>
      </c>
    </row>
    <row r="14" spans="1:22" s="16" customFormat="1" ht="18.75" customHeight="1" x14ac:dyDescent="0.2">
      <c r="A14" s="15">
        <v>11</v>
      </c>
      <c r="B14" s="35" t="e">
        <f>#REF!</f>
        <v>#REF!</v>
      </c>
      <c r="C14" s="36" t="e">
        <f>#REF!</f>
        <v>#REF!</v>
      </c>
      <c r="D14" s="36" t="e">
        <f>#REF!</f>
        <v>#REF!</v>
      </c>
      <c r="E14" s="37" t="e">
        <f>#REF!</f>
        <v>#REF!</v>
      </c>
      <c r="F14" s="41" t="e">
        <f>#REF!</f>
        <v>#REF!</v>
      </c>
      <c r="G14" s="46" t="e">
        <f>#REF!</f>
        <v>#REF!</v>
      </c>
      <c r="H14" s="62" t="e">
        <f>#REF!</f>
        <v>#REF!</v>
      </c>
      <c r="I14" s="46" t="e">
        <f>#REF!</f>
        <v>#REF!</v>
      </c>
      <c r="J14" s="64" t="e">
        <f>#REF!</f>
        <v>#REF!</v>
      </c>
      <c r="K14" s="60" t="e">
        <f>#REF!</f>
        <v>#REF!</v>
      </c>
      <c r="L14" s="62" t="e">
        <f>#REF!</f>
        <v>#REF!</v>
      </c>
      <c r="M14" s="60" t="e">
        <f>#REF!</f>
        <v>#REF!</v>
      </c>
      <c r="N14" s="66" t="e">
        <f>#REF!</f>
        <v>#REF!</v>
      </c>
      <c r="O14" s="66" t="e">
        <f>#REF!</f>
        <v>#REF!</v>
      </c>
      <c r="P14" s="62" t="e">
        <f>#REF!</f>
        <v>#REF!</v>
      </c>
      <c r="Q14" s="60" t="e">
        <f>#REF!</f>
        <v>#REF!</v>
      </c>
      <c r="R14" s="60" t="e">
        <f>#REF!</f>
        <v>#REF!</v>
      </c>
      <c r="S14" s="62" t="e">
        <f>#REF!</f>
        <v>#REF!</v>
      </c>
      <c r="T14" s="60" t="e">
        <f>#REF!</f>
        <v>#REF!</v>
      </c>
      <c r="U14" s="60" t="e">
        <f>#REF!</f>
        <v>#REF!</v>
      </c>
      <c r="V14" s="66" t="e">
        <f>#REF!</f>
        <v>#REF!</v>
      </c>
    </row>
    <row r="15" spans="1:22" s="16" customFormat="1" ht="18.75" customHeight="1" x14ac:dyDescent="0.2">
      <c r="A15" s="15">
        <v>12</v>
      </c>
      <c r="B15" s="35" t="e">
        <f>#REF!</f>
        <v>#REF!</v>
      </c>
      <c r="C15" s="36" t="e">
        <f>#REF!</f>
        <v>#REF!</v>
      </c>
      <c r="D15" s="36" t="e">
        <f>#REF!</f>
        <v>#REF!</v>
      </c>
      <c r="E15" s="37" t="e">
        <f>#REF!</f>
        <v>#REF!</v>
      </c>
      <c r="F15" s="41" t="e">
        <f>#REF!</f>
        <v>#REF!</v>
      </c>
      <c r="G15" s="46" t="e">
        <f>#REF!</f>
        <v>#REF!</v>
      </c>
      <c r="H15" s="62" t="e">
        <f>#REF!</f>
        <v>#REF!</v>
      </c>
      <c r="I15" s="46" t="e">
        <f>#REF!</f>
        <v>#REF!</v>
      </c>
      <c r="J15" s="64" t="e">
        <f>#REF!</f>
        <v>#REF!</v>
      </c>
      <c r="K15" s="60" t="e">
        <f>#REF!</f>
        <v>#REF!</v>
      </c>
      <c r="L15" s="62" t="e">
        <f>#REF!</f>
        <v>#REF!</v>
      </c>
      <c r="M15" s="60" t="e">
        <f>#REF!</f>
        <v>#REF!</v>
      </c>
      <c r="N15" s="66" t="e">
        <f>#REF!</f>
        <v>#REF!</v>
      </c>
      <c r="O15" s="66" t="e">
        <f>#REF!</f>
        <v>#REF!</v>
      </c>
      <c r="P15" s="62" t="e">
        <f>#REF!</f>
        <v>#REF!</v>
      </c>
      <c r="Q15" s="60" t="e">
        <f>#REF!</f>
        <v>#REF!</v>
      </c>
      <c r="R15" s="60" t="e">
        <f>#REF!</f>
        <v>#REF!</v>
      </c>
      <c r="S15" s="62" t="e">
        <f>#REF!</f>
        <v>#REF!</v>
      </c>
      <c r="T15" s="60" t="e">
        <f>#REF!</f>
        <v>#REF!</v>
      </c>
      <c r="U15" s="60" t="e">
        <f>#REF!</f>
        <v>#REF!</v>
      </c>
      <c r="V15" s="66" t="e">
        <f>#REF!</f>
        <v>#REF!</v>
      </c>
    </row>
    <row r="16" spans="1:22" s="16" customFormat="1" ht="18.75" customHeight="1" x14ac:dyDescent="0.2">
      <c r="A16" s="15">
        <v>1</v>
      </c>
      <c r="B16" s="35" t="e">
        <f>#REF!</f>
        <v>#REF!</v>
      </c>
      <c r="C16" s="36" t="e">
        <f>#REF!</f>
        <v>#REF!</v>
      </c>
      <c r="D16" s="36" t="e">
        <f>#REF!</f>
        <v>#REF!</v>
      </c>
      <c r="E16" s="37" t="e">
        <f>#REF!</f>
        <v>#REF!</v>
      </c>
      <c r="F16" s="41" t="e">
        <f>#REF!</f>
        <v>#REF!</v>
      </c>
      <c r="G16" s="46" t="e">
        <f>#REF!</f>
        <v>#REF!</v>
      </c>
      <c r="H16" s="62" t="e">
        <f>#REF!</f>
        <v>#REF!</v>
      </c>
      <c r="I16" s="46" t="e">
        <f>#REF!</f>
        <v>#REF!</v>
      </c>
      <c r="J16" s="64" t="e">
        <f>#REF!</f>
        <v>#REF!</v>
      </c>
      <c r="K16" s="60" t="e">
        <f>#REF!</f>
        <v>#REF!</v>
      </c>
      <c r="L16" s="62" t="e">
        <f>#REF!</f>
        <v>#REF!</v>
      </c>
      <c r="M16" s="60" t="e">
        <f>#REF!</f>
        <v>#REF!</v>
      </c>
      <c r="N16" s="66" t="e">
        <f>#REF!</f>
        <v>#REF!</v>
      </c>
      <c r="O16" s="66" t="e">
        <f>#REF!</f>
        <v>#REF!</v>
      </c>
      <c r="P16" s="62" t="e">
        <f>#REF!</f>
        <v>#REF!</v>
      </c>
      <c r="Q16" s="60" t="e">
        <f>#REF!</f>
        <v>#REF!</v>
      </c>
      <c r="R16" s="60" t="e">
        <f>#REF!</f>
        <v>#REF!</v>
      </c>
      <c r="S16" s="62" t="e">
        <f>#REF!</f>
        <v>#REF!</v>
      </c>
      <c r="T16" s="60" t="e">
        <f>#REF!</f>
        <v>#REF!</v>
      </c>
      <c r="U16" s="60" t="e">
        <f>#REF!</f>
        <v>#REF!</v>
      </c>
      <c r="V16" s="66" t="e">
        <f>#REF!</f>
        <v>#REF!</v>
      </c>
    </row>
    <row r="17" spans="1:22" s="16" customFormat="1" ht="18.75" customHeight="1" x14ac:dyDescent="0.2">
      <c r="A17" s="15">
        <v>2</v>
      </c>
      <c r="B17" s="35" t="e">
        <f>#REF!</f>
        <v>#REF!</v>
      </c>
      <c r="C17" s="36" t="e">
        <f>#REF!</f>
        <v>#REF!</v>
      </c>
      <c r="D17" s="36" t="e">
        <f>#REF!</f>
        <v>#REF!</v>
      </c>
      <c r="E17" s="37" t="e">
        <f>#REF!</f>
        <v>#REF!</v>
      </c>
      <c r="F17" s="41" t="e">
        <f>#REF!</f>
        <v>#REF!</v>
      </c>
      <c r="G17" s="46" t="e">
        <f>#REF!</f>
        <v>#REF!</v>
      </c>
      <c r="H17" s="62" t="e">
        <f>#REF!</f>
        <v>#REF!</v>
      </c>
      <c r="I17" s="46" t="e">
        <f>#REF!</f>
        <v>#REF!</v>
      </c>
      <c r="J17" s="64" t="e">
        <f>#REF!</f>
        <v>#REF!</v>
      </c>
      <c r="K17" s="60" t="e">
        <f>#REF!</f>
        <v>#REF!</v>
      </c>
      <c r="L17" s="62" t="e">
        <f>#REF!</f>
        <v>#REF!</v>
      </c>
      <c r="M17" s="60" t="e">
        <f>#REF!</f>
        <v>#REF!</v>
      </c>
      <c r="N17" s="66" t="e">
        <f>#REF!</f>
        <v>#REF!</v>
      </c>
      <c r="O17" s="66" t="e">
        <f>#REF!</f>
        <v>#REF!</v>
      </c>
      <c r="P17" s="62" t="e">
        <f>#REF!</f>
        <v>#REF!</v>
      </c>
      <c r="Q17" s="60" t="e">
        <f>#REF!</f>
        <v>#REF!</v>
      </c>
      <c r="R17" s="60" t="e">
        <f>#REF!</f>
        <v>#REF!</v>
      </c>
      <c r="S17" s="62" t="e">
        <f>#REF!</f>
        <v>#REF!</v>
      </c>
      <c r="T17" s="60" t="e">
        <f>#REF!</f>
        <v>#REF!</v>
      </c>
      <c r="U17" s="60" t="e">
        <f>#REF!</f>
        <v>#REF!</v>
      </c>
      <c r="V17" s="66" t="e">
        <f>#REF!</f>
        <v>#REF!</v>
      </c>
    </row>
    <row r="18" spans="1:22" s="16" customFormat="1" ht="18.75" customHeight="1" thickBot="1" x14ac:dyDescent="0.25">
      <c r="A18" s="48">
        <v>3</v>
      </c>
      <c r="B18" s="49" t="e">
        <f>#REF!</f>
        <v>#REF!</v>
      </c>
      <c r="C18" s="50" t="e">
        <f>#REF!</f>
        <v>#REF!</v>
      </c>
      <c r="D18" s="50" t="e">
        <f>#REF!</f>
        <v>#REF!</v>
      </c>
      <c r="E18" s="52" t="e">
        <f>#REF!</f>
        <v>#REF!</v>
      </c>
      <c r="F18" s="41" t="e">
        <f>#REF!</f>
        <v>#REF!</v>
      </c>
      <c r="G18" s="46" t="e">
        <f>#REF!</f>
        <v>#REF!</v>
      </c>
      <c r="H18" s="62" t="e">
        <f>#REF!</f>
        <v>#REF!</v>
      </c>
      <c r="I18" s="46" t="e">
        <f>#REF!</f>
        <v>#REF!</v>
      </c>
      <c r="J18" s="64" t="e">
        <f>#REF!</f>
        <v>#REF!</v>
      </c>
      <c r="K18" s="60" t="e">
        <f>#REF!</f>
        <v>#REF!</v>
      </c>
      <c r="L18" s="62" t="e">
        <f>#REF!</f>
        <v>#REF!</v>
      </c>
      <c r="M18" s="60" t="e">
        <f>#REF!</f>
        <v>#REF!</v>
      </c>
      <c r="N18" s="66" t="e">
        <f>#REF!</f>
        <v>#REF!</v>
      </c>
      <c r="O18" s="66" t="e">
        <f>#REF!</f>
        <v>#REF!</v>
      </c>
      <c r="P18" s="62" t="e">
        <f>#REF!</f>
        <v>#REF!</v>
      </c>
      <c r="Q18" s="60" t="e">
        <f>#REF!</f>
        <v>#REF!</v>
      </c>
      <c r="R18" s="60" t="e">
        <f>#REF!</f>
        <v>#REF!</v>
      </c>
      <c r="S18" s="62" t="e">
        <f>#REF!</f>
        <v>#REF!</v>
      </c>
      <c r="T18" s="60" t="e">
        <f>#REF!</f>
        <v>#REF!</v>
      </c>
      <c r="U18" s="60" t="e">
        <f>#REF!</f>
        <v>#REF!</v>
      </c>
      <c r="V18" s="66" t="e">
        <f>#REF!</f>
        <v>#REF!</v>
      </c>
    </row>
    <row r="19" spans="1:22" ht="27" customHeight="1" thickTop="1" x14ac:dyDescent="0.2">
      <c r="A19" s="53" t="s">
        <v>10</v>
      </c>
      <c r="B19" s="55" t="e">
        <f>VLOOKUP(C19,G7:H18,2,FALSE)</f>
        <v>#REF!</v>
      </c>
      <c r="C19" s="58" t="e">
        <f>MAX(G7:G18)</f>
        <v>#REF!</v>
      </c>
      <c r="D19" s="58" t="e">
        <f>VLOOKUP(C19,G7:I18,3,FALSE)</f>
        <v>#REF!</v>
      </c>
      <c r="E19" s="59" t="e">
        <f>VLOOKUP(C19,G7:J18,4,FALSE)</f>
        <v>#REF!</v>
      </c>
      <c r="F19" s="28"/>
    </row>
    <row r="20" spans="1:22" ht="27" customHeight="1" x14ac:dyDescent="0.2">
      <c r="A20" s="23" t="s">
        <v>11</v>
      </c>
      <c r="B20" s="35" t="e">
        <f>VLOOKUP(D20,K7:N18,2,FALSE)</f>
        <v>#REF!</v>
      </c>
      <c r="C20" s="36" t="e">
        <f>VLOOKUP(D20,K7:M18,3,FALSE)</f>
        <v>#REF!</v>
      </c>
      <c r="D20" s="36" t="e">
        <f>MAX(K7:K18)</f>
        <v>#REF!</v>
      </c>
      <c r="E20" s="37" t="e">
        <f>VLOOKUP(D20,K7:N18,4,FALSE)</f>
        <v>#REF!</v>
      </c>
      <c r="F20" s="28"/>
      <c r="G20" s="21"/>
    </row>
    <row r="21" spans="1:22" ht="27" customHeight="1" x14ac:dyDescent="0.2">
      <c r="A21" s="23" t="s">
        <v>12</v>
      </c>
      <c r="B21" s="35" t="e">
        <f>VLOOKUP(E21,O7:P18,2,FALSE)</f>
        <v>#REF!</v>
      </c>
      <c r="C21" s="36" t="e">
        <f>VLOOKUP(E21,O7:Q18,3,FALSE)</f>
        <v>#REF!</v>
      </c>
      <c r="D21" s="36" t="e">
        <f>VLOOKUP(E21,O7:R18,4,FALSE)</f>
        <v>#REF!</v>
      </c>
      <c r="E21" s="37" t="e">
        <f>MAX(O7:O18)</f>
        <v>#REF!</v>
      </c>
      <c r="F21" s="27"/>
      <c r="G21" s="21"/>
    </row>
    <row r="22" spans="1:22" ht="27" customHeight="1" x14ac:dyDescent="0.2">
      <c r="A22" s="23" t="s">
        <v>13</v>
      </c>
      <c r="B22" s="35" t="e">
        <f>MAX(S7:S18)</f>
        <v>#REF!</v>
      </c>
      <c r="C22" s="36" t="e">
        <f>VLOOKUP(B22,S7:T18,2,FALSE)</f>
        <v>#REF!</v>
      </c>
      <c r="D22" s="36" t="e">
        <f>VLOOKUP(B22,S7:U18,3,FALSE)</f>
        <v>#REF!</v>
      </c>
      <c r="E22" s="37" t="e">
        <f>VLOOKUP(B22,S7:V18,4,FALSE)</f>
        <v>#REF!</v>
      </c>
      <c r="G22" s="21"/>
    </row>
    <row r="23" spans="1:22" ht="27" customHeight="1" x14ac:dyDescent="0.2">
      <c r="A23" s="23" t="s">
        <v>26</v>
      </c>
      <c r="B23" s="11" t="e">
        <f>IF(SUM(F7:F18)=0,B24,B25)</f>
        <v>#REF!</v>
      </c>
      <c r="C23" s="10" t="e">
        <f>IF(SUM(F7:F18)=0,C24,C25)</f>
        <v>#REF!</v>
      </c>
      <c r="D23" s="10" t="e">
        <f>IF(SUM(F7:F18)=0,D24,D25)</f>
        <v>#REF!</v>
      </c>
      <c r="E23" s="12" t="e">
        <f>IF(SUM(F7:F18)=0,E24,E25)</f>
        <v>#REF!</v>
      </c>
      <c r="G23" s="21"/>
    </row>
    <row r="24" spans="1:22" ht="18.75" customHeight="1" x14ac:dyDescent="0.2">
      <c r="A24" s="30" t="s">
        <v>24</v>
      </c>
      <c r="B24" s="31" t="e">
        <f>ROUND(AVERAGE(B7:B18),0)</f>
        <v>#REF!</v>
      </c>
      <c r="C24" s="32" t="e">
        <f>ROUND(AVERAGE(C7:C18),1)</f>
        <v>#REF!</v>
      </c>
      <c r="D24" s="32" t="e">
        <f>ROUND(AVERAGE(D7:D18),1)</f>
        <v>#REF!</v>
      </c>
      <c r="E24" s="33" t="e">
        <f>ROUND(AVERAGE(E7:E18),2)</f>
        <v>#REF!</v>
      </c>
      <c r="F24" s="29"/>
      <c r="G24" s="21"/>
    </row>
    <row r="25" spans="1:22" ht="19.5" customHeight="1" x14ac:dyDescent="0.2">
      <c r="A25" s="34" t="s">
        <v>25</v>
      </c>
      <c r="B25" s="56" t="e">
        <f>(B7*F7+B8*F8+B9*F9+B10*F10+B11*F11+B12*F12+B13*F13+B14*F14+B15*F15+B16*F16+B17*F17+B18*F18)/SUM(F7:F18)</f>
        <v>#REF!</v>
      </c>
      <c r="C25" s="54" t="e">
        <f>(C7*F7+C8*F8+C9*F9+C10*F10+C11*F11+C12*F12+C13*F13+C14*F14+C15*F15+C16*F16+C17*F17+C18*F18)/SUM(F7:F18)</f>
        <v>#REF!</v>
      </c>
      <c r="D25" s="54" t="e">
        <f>(D7*F7+D8*F8+D9*F9+D10*F10+D11*F11+D12*F12+D13*F13+D14*F14+D15*F15+D16*F16+D17*F17+D18*F18)/SUM(F7:F18)</f>
        <v>#REF!</v>
      </c>
      <c r="E25" s="57" t="e">
        <f>(E7*F7+E8*F8+E9*F9+E10*F10+E11*F11+E12*F12+E13*F13+E14*F14+E15*F15+E16*F16+E17*F17+E18*F18)/SUM(F7:F18)</f>
        <v>#REF!</v>
      </c>
    </row>
    <row r="27" spans="1:22" x14ac:dyDescent="0.2">
      <c r="A27" s="68"/>
    </row>
    <row r="28" spans="1:22" ht="18.75" hidden="1" customHeight="1" x14ac:dyDescent="0.2">
      <c r="A28" s="92" t="s">
        <v>35</v>
      </c>
      <c r="B28" s="51" t="s">
        <v>36</v>
      </c>
      <c r="C28" s="69">
        <v>0</v>
      </c>
    </row>
    <row r="29" spans="1:22" ht="18.75" hidden="1" customHeight="1" x14ac:dyDescent="0.2">
      <c r="A29" s="93"/>
      <c r="B29" s="51" t="s">
        <v>37</v>
      </c>
      <c r="C29" s="69">
        <v>0</v>
      </c>
    </row>
    <row r="30" spans="1:22" ht="18.75" hidden="1" customHeight="1" x14ac:dyDescent="0.2">
      <c r="A30" s="94"/>
      <c r="B30" s="51" t="s">
        <v>38</v>
      </c>
      <c r="C30" s="69">
        <v>0</v>
      </c>
    </row>
  </sheetData>
  <mergeCells count="13">
    <mergeCell ref="S5:V5"/>
    <mergeCell ref="K5:N5"/>
    <mergeCell ref="O5:R5"/>
    <mergeCell ref="G5:J5"/>
    <mergeCell ref="B5:B6"/>
    <mergeCell ref="C5:E5"/>
    <mergeCell ref="A28:A30"/>
    <mergeCell ref="A1:B1"/>
    <mergeCell ref="A5:A6"/>
    <mergeCell ref="D1:F1"/>
    <mergeCell ref="D2:F2"/>
    <mergeCell ref="F5:F6"/>
    <mergeCell ref="A2:B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96" verticalDpi="96" r:id="rId1"/>
  <headerFooter alignWithMargins="0">
    <oddHeader>&amp;L&amp;"ＭＳ Ｐゴシック,太字"&amp;14記載例２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A9" sqref="A9:B9"/>
    </sheetView>
  </sheetViews>
  <sheetFormatPr defaultColWidth="9" defaultRowHeight="14.4" x14ac:dyDescent="0.2"/>
  <cols>
    <col min="1" max="2" width="10.6640625" style="73" customWidth="1"/>
    <col min="3" max="5" width="16.44140625" style="73" customWidth="1"/>
    <col min="6" max="6" width="14.77734375" style="73" customWidth="1"/>
    <col min="7" max="16384" width="9" style="73"/>
  </cols>
  <sheetData>
    <row r="1" spans="1:6" ht="18" customHeight="1" x14ac:dyDescent="0.2">
      <c r="A1" s="109" t="s">
        <v>15</v>
      </c>
      <c r="B1" s="109"/>
      <c r="C1" s="72" t="s">
        <v>16</v>
      </c>
      <c r="D1" s="109" t="s">
        <v>14</v>
      </c>
      <c r="E1" s="109"/>
    </row>
    <row r="2" spans="1:6" ht="21" customHeight="1" x14ac:dyDescent="0.2">
      <c r="A2" s="119">
        <f>'4'!A2:B2</f>
        <v>0</v>
      </c>
      <c r="B2" s="120"/>
      <c r="C2" s="74">
        <f>'4'!$C$2</f>
        <v>2025</v>
      </c>
      <c r="D2" s="112" t="s">
        <v>46</v>
      </c>
      <c r="E2" s="113"/>
    </row>
    <row r="3" spans="1:6" ht="7.5" customHeight="1" x14ac:dyDescent="0.2"/>
    <row r="4" spans="1:6" ht="21" customHeight="1" x14ac:dyDescent="0.2">
      <c r="A4" s="109" t="s">
        <v>40</v>
      </c>
      <c r="B4" s="109"/>
      <c r="C4" s="114" t="s">
        <v>47</v>
      </c>
      <c r="D4" s="114"/>
      <c r="E4" s="114"/>
    </row>
    <row r="6" spans="1:6" ht="18" customHeight="1" x14ac:dyDescent="0.2">
      <c r="A6" s="109" t="s">
        <v>41</v>
      </c>
      <c r="B6" s="109"/>
      <c r="C6" s="109" t="s">
        <v>42</v>
      </c>
      <c r="D6" s="109"/>
      <c r="E6" s="109" t="s">
        <v>43</v>
      </c>
      <c r="F6" s="109"/>
    </row>
    <row r="7" spans="1:6" ht="18" customHeight="1" x14ac:dyDescent="0.2">
      <c r="A7" s="115" t="s">
        <v>48</v>
      </c>
      <c r="B7" s="116"/>
      <c r="C7" s="110" t="s">
        <v>45</v>
      </c>
      <c r="D7" s="110">
        <v>1.7</v>
      </c>
      <c r="E7" s="115" t="s">
        <v>44</v>
      </c>
      <c r="F7" s="116"/>
    </row>
    <row r="8" spans="1:6" ht="18" customHeight="1" x14ac:dyDescent="0.2">
      <c r="A8" s="117"/>
      <c r="B8" s="118"/>
      <c r="C8" s="111"/>
      <c r="D8" s="111"/>
      <c r="E8" s="117"/>
      <c r="F8" s="118"/>
    </row>
    <row r="9" spans="1:6" ht="18" customHeight="1" x14ac:dyDescent="0.2">
      <c r="A9" s="103"/>
      <c r="B9" s="103"/>
      <c r="C9" s="75"/>
      <c r="D9" s="75"/>
      <c r="E9" s="107"/>
      <c r="F9" s="108"/>
    </row>
    <row r="10" spans="1:6" ht="18" customHeight="1" x14ac:dyDescent="0.2">
      <c r="A10" s="103"/>
      <c r="B10" s="103"/>
      <c r="C10" s="75"/>
      <c r="D10" s="75"/>
      <c r="E10" s="104"/>
      <c r="F10" s="104"/>
    </row>
    <row r="11" spans="1:6" ht="18" customHeight="1" x14ac:dyDescent="0.2">
      <c r="A11" s="103"/>
      <c r="B11" s="103"/>
      <c r="C11" s="75"/>
      <c r="D11" s="75"/>
      <c r="E11" s="104"/>
      <c r="F11" s="104"/>
    </row>
    <row r="12" spans="1:6" ht="18" customHeight="1" x14ac:dyDescent="0.2">
      <c r="A12" s="103"/>
      <c r="B12" s="103"/>
      <c r="C12" s="75"/>
      <c r="D12" s="75"/>
      <c r="E12" s="104"/>
      <c r="F12" s="104"/>
    </row>
    <row r="13" spans="1:6" ht="18" customHeight="1" x14ac:dyDescent="0.2">
      <c r="A13" s="103"/>
      <c r="B13" s="103"/>
      <c r="C13" s="75"/>
      <c r="D13" s="75"/>
      <c r="E13" s="104"/>
      <c r="F13" s="104"/>
    </row>
    <row r="14" spans="1:6" ht="18" customHeight="1" x14ac:dyDescent="0.2">
      <c r="A14" s="103"/>
      <c r="B14" s="103"/>
      <c r="C14" s="75"/>
      <c r="D14" s="75"/>
      <c r="E14" s="104"/>
      <c r="F14" s="104"/>
    </row>
    <row r="15" spans="1:6" ht="18" customHeight="1" x14ac:dyDescent="0.2">
      <c r="A15" s="103"/>
      <c r="B15" s="103"/>
      <c r="C15" s="75"/>
      <c r="D15" s="75"/>
      <c r="E15" s="104"/>
      <c r="F15" s="104"/>
    </row>
    <row r="16" spans="1:6" ht="18" customHeight="1" x14ac:dyDescent="0.2">
      <c r="A16" s="103"/>
      <c r="B16" s="103"/>
      <c r="C16" s="75"/>
      <c r="D16" s="75"/>
      <c r="E16" s="104"/>
      <c r="F16" s="104"/>
    </row>
    <row r="17" spans="1:6" ht="18" customHeight="1" x14ac:dyDescent="0.2">
      <c r="A17" s="103"/>
      <c r="B17" s="103"/>
      <c r="C17" s="75"/>
      <c r="D17" s="75"/>
      <c r="E17" s="104"/>
      <c r="F17" s="104"/>
    </row>
    <row r="18" spans="1:6" ht="18" customHeight="1" x14ac:dyDescent="0.2">
      <c r="A18" s="103"/>
      <c r="B18" s="103"/>
      <c r="C18" s="75"/>
      <c r="D18" s="75"/>
      <c r="E18" s="104"/>
      <c r="F18" s="104"/>
    </row>
    <row r="19" spans="1:6" ht="18" customHeight="1" x14ac:dyDescent="0.2">
      <c r="A19" s="103"/>
      <c r="B19" s="103"/>
      <c r="C19" s="75"/>
      <c r="D19" s="75"/>
      <c r="E19" s="104"/>
      <c r="F19" s="104"/>
    </row>
    <row r="20" spans="1:6" ht="18" customHeight="1" x14ac:dyDescent="0.2">
      <c r="A20" s="103"/>
      <c r="B20" s="103"/>
      <c r="C20" s="75"/>
      <c r="D20" s="75"/>
      <c r="E20" s="104"/>
      <c r="F20" s="104"/>
    </row>
    <row r="21" spans="1:6" ht="18" customHeight="1" x14ac:dyDescent="0.2">
      <c r="A21" s="103"/>
      <c r="B21" s="103"/>
      <c r="C21" s="75"/>
      <c r="D21" s="75"/>
      <c r="E21" s="104"/>
      <c r="F21" s="104"/>
    </row>
    <row r="22" spans="1:6" ht="18" customHeight="1" x14ac:dyDescent="0.2">
      <c r="A22" s="103"/>
      <c r="B22" s="103"/>
      <c r="C22" s="75"/>
      <c r="D22" s="75"/>
      <c r="E22" s="104"/>
      <c r="F22" s="104"/>
    </row>
    <row r="23" spans="1:6" ht="18" customHeight="1" x14ac:dyDescent="0.2">
      <c r="A23" s="103"/>
      <c r="B23" s="103"/>
      <c r="C23" s="75"/>
      <c r="D23" s="75"/>
      <c r="E23" s="104"/>
      <c r="F23" s="104"/>
    </row>
    <row r="24" spans="1:6" ht="18" customHeight="1" x14ac:dyDescent="0.2">
      <c r="A24" s="103"/>
      <c r="B24" s="103"/>
      <c r="C24" s="75"/>
      <c r="D24" s="75"/>
      <c r="E24" s="104"/>
      <c r="F24" s="104"/>
    </row>
    <row r="25" spans="1:6" ht="18" customHeight="1" x14ac:dyDescent="0.2">
      <c r="A25" s="103"/>
      <c r="B25" s="103"/>
      <c r="C25" s="75"/>
      <c r="D25" s="75"/>
      <c r="E25" s="104"/>
      <c r="F25" s="104"/>
    </row>
    <row r="26" spans="1:6" ht="18" customHeight="1" x14ac:dyDescent="0.2">
      <c r="A26" s="103"/>
      <c r="B26" s="103"/>
      <c r="C26" s="75"/>
      <c r="D26" s="75"/>
      <c r="E26" s="104"/>
      <c r="F26" s="104"/>
    </row>
    <row r="27" spans="1:6" ht="18" customHeight="1" x14ac:dyDescent="0.2">
      <c r="A27" s="103"/>
      <c r="B27" s="103"/>
      <c r="C27" s="75"/>
      <c r="D27" s="75"/>
      <c r="E27" s="104"/>
      <c r="F27" s="104"/>
    </row>
    <row r="28" spans="1:6" ht="18" customHeight="1" x14ac:dyDescent="0.2">
      <c r="A28" s="103"/>
      <c r="B28" s="103"/>
      <c r="C28" s="75"/>
      <c r="D28" s="75"/>
      <c r="E28" s="104"/>
      <c r="F28" s="104"/>
    </row>
    <row r="29" spans="1:6" ht="18" customHeight="1" x14ac:dyDescent="0.2">
      <c r="A29" s="103"/>
      <c r="B29" s="103"/>
      <c r="C29" s="75"/>
      <c r="D29" s="75"/>
      <c r="E29" s="104"/>
      <c r="F29" s="104"/>
    </row>
    <row r="30" spans="1:6" ht="18" customHeight="1" x14ac:dyDescent="0.2">
      <c r="A30" s="103"/>
      <c r="B30" s="103"/>
      <c r="C30" s="75"/>
      <c r="D30" s="75"/>
      <c r="E30" s="104"/>
      <c r="F30" s="104"/>
    </row>
    <row r="31" spans="1:6" ht="18" customHeight="1" x14ac:dyDescent="0.2">
      <c r="A31" s="103"/>
      <c r="B31" s="103"/>
      <c r="C31" s="75"/>
      <c r="D31" s="75"/>
      <c r="E31" s="104"/>
      <c r="F31" s="104"/>
    </row>
    <row r="32" spans="1:6" ht="18" customHeight="1" x14ac:dyDescent="0.2">
      <c r="A32" s="103"/>
      <c r="B32" s="103"/>
      <c r="C32" s="75"/>
      <c r="D32" s="75"/>
      <c r="E32" s="104"/>
      <c r="F32" s="104"/>
    </row>
    <row r="33" spans="1:6" ht="18" customHeight="1" x14ac:dyDescent="0.2">
      <c r="A33" s="103"/>
      <c r="B33" s="103"/>
      <c r="C33" s="75"/>
      <c r="D33" s="75"/>
      <c r="E33" s="104"/>
      <c r="F33" s="104"/>
    </row>
    <row r="34" spans="1:6" ht="18" customHeight="1" x14ac:dyDescent="0.2">
      <c r="A34" s="103"/>
      <c r="B34" s="103"/>
      <c r="C34" s="75"/>
      <c r="D34" s="75"/>
      <c r="E34" s="104"/>
      <c r="F34" s="104"/>
    </row>
    <row r="35" spans="1:6" ht="18" customHeight="1" x14ac:dyDescent="0.2">
      <c r="A35" s="103"/>
      <c r="B35" s="103"/>
      <c r="C35" s="75"/>
      <c r="D35" s="75"/>
      <c r="E35" s="104"/>
      <c r="F35" s="104"/>
    </row>
    <row r="36" spans="1:6" ht="18" customHeight="1" x14ac:dyDescent="0.2">
      <c r="A36" s="105"/>
      <c r="B36" s="105"/>
      <c r="C36" s="76"/>
      <c r="D36" s="76"/>
      <c r="E36" s="106"/>
      <c r="F36" s="106"/>
    </row>
    <row r="37" spans="1:6" ht="18" customHeight="1" x14ac:dyDescent="0.2">
      <c r="A37" s="77"/>
      <c r="B37" s="77"/>
      <c r="C37" s="78"/>
      <c r="D37" s="78"/>
      <c r="E37" s="79"/>
      <c r="F37" s="79"/>
    </row>
    <row r="38" spans="1:6" ht="18" customHeight="1" x14ac:dyDescent="0.2">
      <c r="A38" s="80"/>
      <c r="B38" s="80"/>
      <c r="C38" s="81"/>
      <c r="D38" s="81"/>
      <c r="E38" s="82"/>
      <c r="F38" s="82"/>
    </row>
    <row r="39" spans="1:6" ht="18" customHeight="1" x14ac:dyDescent="0.2">
      <c r="A39" s="80"/>
      <c r="B39" s="80"/>
      <c r="C39" s="81"/>
      <c r="D39" s="81"/>
      <c r="E39" s="82"/>
      <c r="F39" s="82"/>
    </row>
    <row r="40" spans="1:6" ht="18" customHeight="1" x14ac:dyDescent="0.2">
      <c r="A40" s="80"/>
      <c r="B40" s="80"/>
      <c r="C40" s="81"/>
      <c r="D40" s="81"/>
      <c r="E40" s="82"/>
      <c r="F40" s="82"/>
    </row>
    <row r="41" spans="1:6" ht="18" customHeight="1" x14ac:dyDescent="0.2">
      <c r="A41" s="80"/>
      <c r="B41" s="80"/>
      <c r="C41" s="81"/>
      <c r="D41" s="81"/>
      <c r="E41" s="82"/>
      <c r="F41" s="82"/>
    </row>
    <row r="42" spans="1:6" ht="18" customHeight="1" x14ac:dyDescent="0.2">
      <c r="A42" s="80"/>
      <c r="B42" s="80"/>
      <c r="C42" s="81"/>
      <c r="D42" s="81"/>
      <c r="E42" s="82"/>
      <c r="F42" s="82"/>
    </row>
    <row r="43" spans="1:6" ht="18" customHeight="1" x14ac:dyDescent="0.2">
      <c r="A43" s="80"/>
      <c r="B43" s="80"/>
      <c r="C43" s="81"/>
      <c r="D43" s="81"/>
      <c r="E43" s="82"/>
      <c r="F43" s="82"/>
    </row>
    <row r="44" spans="1:6" ht="18" customHeight="1" x14ac:dyDescent="0.2"/>
  </sheetData>
  <mergeCells count="69">
    <mergeCell ref="E6:F6"/>
    <mergeCell ref="C6:D6"/>
    <mergeCell ref="A6:B6"/>
    <mergeCell ref="C7:C8"/>
    <mergeCell ref="A1:B1"/>
    <mergeCell ref="D1:E1"/>
    <mergeCell ref="D2:E2"/>
    <mergeCell ref="A4:B4"/>
    <mergeCell ref="C4:E4"/>
    <mergeCell ref="D7:D8"/>
    <mergeCell ref="E7:F8"/>
    <mergeCell ref="A7:B8"/>
    <mergeCell ref="A2:B2"/>
    <mergeCell ref="A15:B15"/>
    <mergeCell ref="A9:B9"/>
    <mergeCell ref="A10:B10"/>
    <mergeCell ref="A11:B11"/>
    <mergeCell ref="E14:F14"/>
    <mergeCell ref="A12:B12"/>
    <mergeCell ref="A13:B13"/>
    <mergeCell ref="A14:B14"/>
    <mergeCell ref="A21:B21"/>
    <mergeCell ref="A22:B22"/>
    <mergeCell ref="A23:B23"/>
    <mergeCell ref="A16:B16"/>
    <mergeCell ref="A17:B17"/>
    <mergeCell ref="A18:B18"/>
    <mergeCell ref="A19:B19"/>
    <mergeCell ref="A20:B20"/>
    <mergeCell ref="E22:F22"/>
    <mergeCell ref="E23:F23"/>
    <mergeCell ref="E24:F24"/>
    <mergeCell ref="E9:F9"/>
    <mergeCell ref="E10:F10"/>
    <mergeCell ref="E11:F11"/>
    <mergeCell ref="E12:F12"/>
    <mergeCell ref="E13:F13"/>
    <mergeCell ref="E15:F15"/>
    <mergeCell ref="E16:F16"/>
    <mergeCell ref="E17:F17"/>
    <mergeCell ref="E18:F18"/>
    <mergeCell ref="E19:F19"/>
    <mergeCell ref="E20:F20"/>
    <mergeCell ref="E21:F21"/>
    <mergeCell ref="E32:F32"/>
    <mergeCell ref="E33:F33"/>
    <mergeCell ref="A36:B36"/>
    <mergeCell ref="A32:B32"/>
    <mergeCell ref="A33:B33"/>
    <mergeCell ref="A34:B34"/>
    <mergeCell ref="A35:B35"/>
    <mergeCell ref="E34:F34"/>
    <mergeCell ref="E35:F35"/>
    <mergeCell ref="E36:F36"/>
    <mergeCell ref="E29:F29"/>
    <mergeCell ref="E30:F30"/>
    <mergeCell ref="E31:F31"/>
    <mergeCell ref="E25:F25"/>
    <mergeCell ref="E26:F26"/>
    <mergeCell ref="E27:F27"/>
    <mergeCell ref="E28:F28"/>
    <mergeCell ref="A24:B24"/>
    <mergeCell ref="A28:B28"/>
    <mergeCell ref="A29:B29"/>
    <mergeCell ref="A30:B30"/>
    <mergeCell ref="A31:B31"/>
    <mergeCell ref="A25:B25"/>
    <mergeCell ref="A26:B26"/>
    <mergeCell ref="A27:B27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</vt:lpstr>
      <vt:lpstr>集計</vt:lpstr>
      <vt:lpstr>L値・水量超過理由</vt:lpstr>
      <vt:lpstr>'4'!Print_Area</vt:lpstr>
      <vt:lpstr>L値・水量超過理由!Print_Area</vt:lpstr>
      <vt:lpstr>集計!Print_Area</vt:lpstr>
    </vt:vector>
  </TitlesOfParts>
  <Company>岡山県生活環境部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生活環境部環境管理課</dc:creator>
  <cp:lastModifiedBy>P0178391</cp:lastModifiedBy>
  <cp:lastPrinted>2019-03-26T07:31:17Z</cp:lastPrinted>
  <dcterms:created xsi:type="dcterms:W3CDTF">2003-03-07T00:19:13Z</dcterms:created>
  <dcterms:modified xsi:type="dcterms:W3CDTF">2026-04-01T23:25:47Z</dcterms:modified>
</cp:coreProperties>
</file>