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17561\Desktop\"/>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<sst xmlns="http://schemas.openxmlformats.org/spreadsheetml/2006/main" count="1101" uniqueCount="627">
  <si>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</si>
  <si>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</si>
  <si>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</si>
  <si>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</si>
  <si>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</si>
  <si>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</si>
  <si>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</si>
  <si>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</si>
  <si>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</si>
  <si>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</si>
  <si>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</si>
  <si>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</si>
  <si>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</si>
  <si>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</si>
  <si>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</si>
  <si>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</si>
  <si>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</si>
  <si>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</si>
  <si>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</si>
  <si>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</si>
  <si>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</si>
  <si>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</si>
  <si>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</si>
  <si>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</si>
  <si>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</si>
  <si>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</si>
  <si>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</si>
  <si>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</si>
  <si>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</si>
  <si>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</si>
  <si>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</si>
  <si>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</si>
  <si>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</si>
  <si>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</si>
  <si>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</si>
  <si>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</si>
  <si>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</si>
  <si>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</si>
  <si>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</si>
  <si>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</si>
  <si>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</si>
  <si>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</si>
  <si>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</si>
  <si>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</si>
  <si>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</si>
  <si>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</si>
  <si>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</si>
  <si>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</si>
  <si>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</si>
  <si>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</si>
  <si>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</si>
  <si>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</si>
  <si>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</si>
  <si>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</si>
  <si>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</si>
  <si>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</si>
  <si>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</si>
  <si>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</si>
  <si>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</si>
  <si>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</si>
  <si>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</si>
  <si>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</si>
  <si>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</si>
  <si>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</si>
  <si>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</si>
  <si>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</si>
  <si>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</si>
  <si>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</si>
  <si>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</si>
  <si>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</si>
  <si>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</si>
  <si>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</si>
  <si>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</si>
  <si>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</si>
  <si>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</si>
  <si>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</si>
  <si>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</si>
  <si>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</si>
  <si>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</si>
  <si>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</si>
  <si>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</si>
  <si>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</si>
  <si>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</si>
  <si>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</si>
  <si>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</si>
  <si>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</si>
  <si>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</si>
  <si>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</si>
  <si>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</si>
  <si>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</si>
  <si>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</si>
  <si>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</si>
  <si>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</si>
  <si>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</si>
  <si>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</si>
  <si>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</si>
  <si>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</si>
  <si>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</si>
  <si>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</si>
  <si>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</si>
  <si>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</si>
  <si>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</si>
  <si>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</si>
  <si>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</si>
  <si>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</si>
  <si>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</si>
  <si>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</si>
  <si>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</si>
  <si>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</si>
  <si>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</si>
  <si>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</si>
  <si>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</si>
  <si>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</si>
  <si>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</si>
  <si>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</si>
  <si>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</si>
  <si>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</si>
  <si>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</si>
  <si>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</si>
  <si>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</si>
  <si>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</si>
  <si>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</si>
  <si>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</si>
  <si>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</si>
  <si>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</si>
  <si>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</si>
  <si>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</si>
  <si>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</si>
  <si>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</si>
  <si>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</si>
  <si>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</si>
  <si>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</si>
  <si>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</si>
  <si>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</si>
  <si>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</si>
  <si>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</si>
  <si>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</si>
  <si>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</si>
  <si>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</si>
  <si>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</si>
  <si>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</si>
  <si>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</si>
  <si>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</si>
  <si>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</si>
  <si>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</si>
  <si>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</si>
  <si>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</si>
  <si>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</si>
  <si>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</si>
  <si>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</si>
  <si>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</si>
  <si>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</si>
  <si>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</si>
  <si>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</si>
  <si>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</si>
  <si>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</si>
  <si>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</si>
  <si>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</si>
  <si>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</si>
  <si>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</si>
  <si>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</si>
  <si>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</si>
  <si>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</si>
  <si>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</si>
  <si>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</si>
  <si>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</si>
  <si>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</si>
  <si>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</si>
  <si>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</si>
  <si>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</si>
  <si>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</si>
  <si>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</si>
  <si>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</si>
  <si>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</si>
  <si>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</si>
  <si>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</si>
  <si>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</si>
  <si>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</si>
  <si>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</si>
  <si>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</si>
  <si>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</si>
  <si>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</si>
  <si>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</si>
  <si>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</si>
  <si>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</si>
  <si>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</si>
  <si>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</si>
  <si>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</si>
  <si>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</si>
  <si>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</si>
  <si>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</si>
  <si>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</si>
  <si>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</si>
  <si>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</si>
  <si>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</si>
  <si>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</si>
  <si>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</si>
  <si>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</si>
  <si>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</si>
  <si>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</si>
  <si>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</si>
  <si>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</si>
  <si>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</si>
  <si>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</si>
  <si>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</si>
  <si>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</si>
  <si>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</si>
  <si>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</si>
  <si>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</si>
  <si>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岡山県岡山市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</si>
  <si>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</si>
  <si>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</si>
  <si>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</si>
  <si>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</si>
  <si>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</si>
  <si>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</si>
  <si>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</si>
  <si>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</si>
  <si>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</si>
  <si>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</si>
  <si>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</si>
  <si>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</si>
  <si>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</si>
  <si>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</si>
  <si>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</si>
  <si>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</si>
  <si>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</si>
  <si>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</si>
  <si>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</si>
  <si>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</si>
  <si>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</si>
  <si>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</si>
  <si>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</si>
  <si>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</si>
  <si>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</si>
  <si>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</si>
  <si>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</si>
  <si>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</si>
  <si>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</si>
  <si>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</si>
  <si>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</si>
  <si>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</si>
  <si>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</si>
  <si>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</si>
  <si>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</si>
  <si>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</si>
  <si>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</si>
  <si>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</si>
  <si>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</si>
  <si>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</si>
  <si>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</si>
  <si>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</si>
  <si>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</si>
  <si>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</si>
  <si>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</si>
  <si>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</si>
  <si>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</si>
  <si>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</si>
  <si>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</si>
  <si>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</si>
  <si>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</si>
  <si>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</si>
  <si>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</si>
  <si>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</si>
  <si>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</si>
  <si>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</si>
  <si>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</si>
  <si>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</si>
  <si>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</si>
  <si>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</si>
  <si>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</si>
  <si>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</si>
  <si>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</si>
  <si>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</si>
  <si>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</si>
  <si>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</si>
  <si>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</si>
  <si>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</si>
  <si>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</si>
  <si>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</si>
  <si>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</si>
  <si>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</si>
  <si>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</si>
  <si>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</si>
  <si>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</si>
  <si>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</si>
  <si>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</si>
  <si>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</si>
  <si>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</si>
  <si>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</si>
  <si>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</si>
  <si>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</si>
  <si>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</si>
  <si>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</si>
  <si>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</si>
  <si>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</si>
  <si>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</si>
  <si>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</si>
  <si>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</si>
  <si>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</si>
  <si>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</si>
  <si>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</si>
  <si>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</si>
  <si>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</si>
  <si>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</si>
  <si>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</si>
  <si>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</si>
  <si>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</si>
  <si>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</si>
  <si>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</si>
  <si>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</si>
  <si>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</si>
  <si>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</si>
  <si>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</si>
  <si>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</si>
  <si>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</si>
  <si>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</si>
  <si>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</si>
  <si>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</si>
  <si>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</si>
  <si>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</si>
  <si>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</si>
  <si>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</si>
  <si>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</si>
  <si>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</si>
  <si>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</si>
  <si>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</si>
  <si>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</si>
  <si>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</si>
  <si>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</si>
  <si>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</si>
  <si>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</si>
  <si>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</si>
  <si>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</si>
  <si>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</si>
  <si>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</si>
  <si>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</si>
  <si>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</si>
  <si>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</si>
  <si>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</si>
  <si>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</si>
  <si>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</si>
  <si>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</si>
  <si>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</si>
  <si>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</si>
  <si>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</si>
  <si>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</si>
  <si>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</si>
  <si>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</si>
  <si>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</si>
  <si>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</si>
  <si>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</si>
  <si>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</si>
  <si>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</si>
  <si>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</si>
  <si>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</si>
  <si>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</si>
  <si>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</si>
  <si>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岡山県岡山市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</si>
  <si>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</si>
  <si>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</si>
  <si>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</si>
  <si>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</si>
  <si>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</si>
  <si>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</si>
  <si>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</si>
  <si>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</si>
  <si>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</si>
  <si>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</si>
  <si>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</si>
  <si>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</si>
  <si>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</si>
  <si>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</si>
  <si>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</si>
  <si>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</si>
  <si>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</si>
  <si>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</si>
  <si>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</si>
  <si>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</si>
  <si>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</si>
  <si>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</si>
  <si>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</si>
  <si>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</si>
  <si>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</si>
  <si>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</si>
  <si>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</si>
  <si>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</si>
  <si>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</si>
  <si>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</si>
  <si>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</si>
  <si>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</si>
  <si>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</si>
  <si>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</si>
  <si>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</si>
  <si>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</si>
  <si>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</si>
  <si>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</si>
  <si>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</si>
  <si>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</si>
  <si>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</si>
  <si>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</si>
  <si>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</si>
  <si>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岡山市水道事業会計</t>
    <phoneticPr fontId="5"/>
  </si>
  <si>
    <t>法適用企業</t>
    <phoneticPr fontId="5"/>
  </si>
  <si>
    <t>岡山市工業用水道事業会計</t>
    <phoneticPr fontId="5"/>
  </si>
  <si>
    <t>法適用企業</t>
    <phoneticPr fontId="5"/>
  </si>
  <si>
    <t>岡山市病院事業会計</t>
    <phoneticPr fontId="5"/>
  </si>
  <si>
    <t>法適用企業</t>
    <phoneticPr fontId="5"/>
  </si>
  <si>
    <t>岡山市市場事業会計</t>
    <phoneticPr fontId="5"/>
  </si>
  <si>
    <t>法適用企業</t>
    <phoneticPr fontId="5"/>
  </si>
  <si>
    <t>岡山市下水道事業会計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</si>
  <si>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</si>
  <si>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</si>
  <si>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</si>
  <si>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</si>
  <si>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</si>
  <si>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</si>
  <si>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</si>
  <si>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</si>
  <si>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</si>
  <si>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</si>
  <si>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</si>
  <si>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</si>
  <si>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</si>
  <si>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</si>
  <si>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</si>
  <si>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</si>
  <si>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</si>
  <si>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</si>
  <si>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</si>
  <si>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</si>
  <si>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</si>
  <si>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</si>
  <si>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</si>
  <si>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</si>
  <si>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</si>
  <si>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</si>
  <si>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</si>
  <si>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</si>
  <si>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</si>
  <si>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</si>
  <si>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</si>
  <si>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</si>
  <si>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</si>
  <si>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</si>
  <si>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</si>
  <si>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</si>
  <si>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</si>
  <si>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</si>
  <si>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</si>
  <si>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</si>
  <si>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</si>
  <si>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</si>
  <si>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</si>
  <si>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</si>
  <si>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</si>
  <si>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</si>
  <si>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</si>
  <si>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</si>
  <si>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</si>
  <si>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</si>
  <si>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</si>
  <si>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</si>
  <si>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</si>
  <si>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</si>
  <si>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</si>
  <si>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</si>
  <si>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</si>
  <si>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</si>
  <si>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</si>
  <si>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</si>
  <si>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</si>
  <si>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</si>
  <si>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</si>
  <si>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</si>
  <si>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</si>
  <si>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</si>
  <si>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</si>
  <si>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</si>
  <si>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岡山市市場事業会計</t>
    <phoneticPr fontId="5"/>
  </si>
  <si>
    <t>(Ｆ)</t>
    <phoneticPr fontId="5"/>
  </si>
  <si>
    <t>岡山市水道事業会計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</si>
  <si>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</si>
  <si>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</si>
  <si>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</si>
  <si>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</si>
  <si>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</si>
  <si>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</si>
  <si>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</si>
  <si>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</si>
  <si>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</si>
  <si>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</si>
  <si>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</si>
  <si>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</si>
  <si>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</si>
  <si>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</si>
  <si>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</si>
  <si>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</si>
  <si>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</si>
  <si>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</si>
  <si>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</si>
  <si>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</si>
  <si>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</si>
  <si>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</si>
  <si>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</si>
  <si>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</si>
  <si>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</si>
  <si>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</si>
  <si>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</si>
  <si>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</si>
  <si>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</si>
  <si>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</si>
  <si>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</si>
  <si>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</si>
  <si>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</si>
  <si>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</si>
  <si>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</si>
  <si>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</si>
  <si>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</si>
  <si>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</si>
  <si>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</si>
  <si>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</si>
  <si>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</si>
  <si>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</si>
  <si>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</si>
  <si>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</si>
  <si>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</si>
  <si>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</si>
  <si>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</si>
  <si>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</si>
  <si>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</si>
  <si>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</si>
  <si>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</si>
  <si>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</si>
  <si>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</si>
  <si>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</si>
  <si>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</si>
  <si>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</si>
  <si>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</si>
  <si>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</si>
  <si>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</si>
  <si>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</si>
  <si>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</si>
  <si>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</si>
  <si>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</si>
  <si>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</si>
  <si>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</si>
  <si>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</si>
  <si>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</si>
  <si>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</si>
  <si>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</si>
  <si>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</si>
  <si>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</si>
  <si>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</si>
  <si>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</si>
  <si>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</si>
  <si>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</si>
  <si>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</si>
  <si>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</si>
  <si>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</si>
  <si>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</si>
  <si>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</si>
  <si>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</si>
  <si>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</si>
  <si>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</si>
  <si>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</si>
  <si>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</si>
  <si>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1.12</t>
  </si>
  <si>
    <t>▲ 3.46</t>
  </si>
  <si>
    <t>▲ 2.53</t>
  </si>
  <si>
    <t>▲ 2.47</t>
  </si>
  <si>
    <t>▲ 1.20</t>
  </si>
  <si>
    <t>岡山市水道事業会計</t>
  </si>
  <si>
    <t>一般会計</t>
  </si>
  <si>
    <t>岡山市市場事業会計</t>
  </si>
  <si>
    <t>岡山市工業用水道事業会計</t>
  </si>
  <si>
    <t>岡山市国民健康保険費特別会計</t>
  </si>
  <si>
    <t>岡山市介護保険費特別会計</t>
  </si>
  <si>
    <t>岡山市下水道事業会計</t>
  </si>
  <si>
    <t>岡山市後期高齢者医療費特別会計</t>
  </si>
  <si>
    <t>その他会計（赤字）</t>
  </si>
  <si>
    <t>▲ 0.32</t>
  </si>
  <si>
    <t>その他会計（黒字）</t>
  </si>
  <si>
    <t>H25末</t>
    <phoneticPr fontId="5"/>
  </si>
  <si>
    <t>H26末</t>
    <phoneticPr fontId="5"/>
  </si>
  <si>
    <t>H27末</t>
    <phoneticPr fontId="5"/>
  </si>
  <si>
    <t>H28末</t>
    <phoneticPr fontId="5"/>
  </si>
  <si>
    <t>H29末</t>
    <phoneticPr fontId="5"/>
  </si>
  <si>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</si>
  <si>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</si>
  <si>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</si>
  <si>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</si>
  <si>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</si>
  <si>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</si>
  <si>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</si>
  <si>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</si>
  <si>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岡山市外１市大正池水利組合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</si>
  <si>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</si>
  <si>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</si>
  <si>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</si>
  <si>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</si>
  <si>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</si>
  <si>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</si>
  <si>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</si>
  <si>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</si>
  <si>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（一財）岡山市勤労者福祉サポートプラザ</t>
    <rPh sb="1" eb="2">
      <t>１</t>
    </rPh>
    <phoneticPr fontId="15"/>
  </si>
  <si>
    <t>（公財）岡山市公園協会</t>
    <rPh sb="1" eb="2">
      <t>コウ</t>
    </rPh>
    <phoneticPr fontId="15"/>
  </si>
  <si>
    <t>（公財）岡山市シルバー人材センター</t>
  </si>
  <si>
    <t>(公財）岡山シンフォニーホール</t>
  </si>
  <si>
    <t>（一財）岡山市水産協会</t>
  </si>
  <si>
    <t>（公財）岡山市スポーツ・文化振興財団</t>
  </si>
  <si>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</si>
  <si>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</si>
  <si>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</si>
  <si>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</si>
  <si>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</si>
  <si>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</si>
  <si>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</si>
  <si>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</si>
  <si>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（地独）岡山市立総合医療センター</t>
    <rPh sb="1" eb="2">
      <t>チ</t>
    </rPh>
    <rPh sb="2" eb="3">
      <t>ドク</t>
    </rPh>
    <rPh sb="4" eb="6">
      <t>オカヤマ</t>
    </rPh>
    <rPh sb="6" eb="8">
      <t>シリツ</t>
    </rPh>
    <rPh sb="8" eb="10">
      <t>ソウゴウ</t>
    </rPh>
    <rPh sb="10" eb="12">
      <t>イリョウ</t>
    </rPh>
    <phoneticPr fontId="3"/>
  </si>
  <si>
    <t>（一財）岡山市体育協会</t>
    <rPh sb="1" eb="2">
      <t>イチ</t>
    </rPh>
    <rPh sb="2" eb="3">
      <t>ザイ</t>
    </rPh>
    <rPh sb="4" eb="7">
      <t>オカヤマシ</t>
    </rPh>
    <rPh sb="7" eb="9">
      <t>タイイク</t>
    </rPh>
    <rPh sb="9" eb="11">
      <t>キョウカイ</t>
    </rPh>
    <phoneticPr fontId="24"/>
  </si>
  <si>
    <t>○</t>
  </si>
  <si>
    <t>公共施設等整備基金</t>
  </si>
  <si>
    <t>庁舎整備基金</t>
  </si>
  <si>
    <t>地域振興基金</t>
  </si>
  <si>
    <t>一般廃棄物処理施設整備基金</t>
  </si>
  <si>
    <t>地域福祉基金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</si>
</sst>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37D9-4FF3-A88C-D9E949346B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54631</c:v>
                </c:pt>
                <c:pt idx="1">
                  <c:v>56618</c:v>
                </c:pt>
                <c:pt idx="2">
                  <c:v>51405</c:v>
                </c:pt>
                <c:pt idx="3">
                  <c:v>54614</c:v>
                </c:pt>
                <c:pt idx="4">
                  <c:v>54145</c:v>
                </c:pt>
              </c:numCache>
            </c:numRef>
          </c:val>
          <c:smooth val="0"/>
          <c:extLst>
            <c:ext xmlns:c16="http://schemas.microsoft.com/office/drawing/2014/chart" uri="{C3380CC4-5D6E-409C-BE32-E72D297353CC}">
              <c16:uniqueId val="{00000001-37D9-4FF3-A88C-D9E949346B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9000"/>
          <c:min val="48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5.43</c:v>
                </c:pt>
                <c:pt idx="1">
                  <c:v>4.32</c:v>
                </c:pt>
                <c:pt idx="2">
                  <c:v>4.5199999999999996</c:v>
                </c:pt>
                <c:pt idx="3">
                  <c:v>3.95</c:v>
                </c:pt>
                <c:pt idx="4">
                  <c:v>4.71</c:v>
                </c:pt>
              </c:numCache>
            </c:numRef>
          </c:val>
          <c:extLst>
            <c:ext xmlns:c16="http://schemas.microsoft.com/office/drawing/2014/chart" uri="{C3380CC4-5D6E-409C-BE32-E72D297353CC}">
              <c16:uniqueId val="{00000000-A6A4-4B27-8AB3-EEB83DF280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11.47</c:v>
                </c:pt>
                <c:pt idx="1">
                  <c:v>12.34</c:v>
                </c:pt>
                <c:pt idx="2">
                  <c:v>12.08</c:v>
                </c:pt>
                <c:pt idx="3">
                  <c:v>10.199999999999999</c:v>
                </c:pt>
                <c:pt idx="4">
                  <c:v>10.27</c:v>
                </c:pt>
              </c:numCache>
            </c:numRef>
          </c:val>
          <c:extLst>
            <c:ext xmlns:c16="http://schemas.microsoft.com/office/drawing/2014/chart" uri="{C3380CC4-5D6E-409C-BE32-E72D297353CC}">
              <c16:uniqueId val="{00000001-A6A4-4B27-8AB3-EEB83DF280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-1.1200000000000001</c:v>
                </c:pt>
                <c:pt idx="1">
                  <c:v>-3.46</c:v>
                </c:pt>
                <c:pt idx="2">
                  <c:v>-2.5299999999999998</c:v>
                </c:pt>
                <c:pt idx="3">
                  <c:v>-2.4700000000000002</c:v>
                </c:pt>
                <c:pt idx="4">
                  <c:v>-1.2</c:v>
                </c:pt>
              </c:numCache>
            </c:numRef>
          </c:val>
          <c:smooth val="0"/>
          <c:extLst>
            <c:ext xmlns:c16="http://schemas.microsoft.com/office/drawing/2014/chart" uri="{C3380CC4-5D6E-409C-BE32-E72D297353CC}">
              <c16:uniqueId val="{00000002-A6A4-4B27-8AB3-EEB83DF280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c:v>
                </c:pt>
                <c:pt idx="2">
                  <c:v>#N/A</c:v>
                </c:pt>
                <c:pt idx="3">
                  <c:v>0.17</c:v>
                </c:pt>
                <c:pt idx="4">
                  <c:v>#N/A</c:v>
                </c:pt>
                <c:pt idx="5">
                  <c:v>0</c:v>
                </c:pt>
                <c:pt idx="6">
                  <c:v>#N/A</c:v>
                </c:pt>
                <c:pt idx="7">
                  <c:v>0</c:v>
                </c:pt>
                <c:pt idx="8">
                  <c:v>#N/A</c:v>
                </c:pt>
                <c:pt idx="9">
                  <c:v>0</c:v>
                </c:pt>
              </c:numCache>
            </c:numRef>
          </c:val>
          <c:extLst>
            <c:ext xmlns:c16="http://schemas.microsoft.com/office/drawing/2014/chart" uri="{C3380CC4-5D6E-409C-BE32-E72D297353CC}">
              <c16:uniqueId val="{00000000-DFCB-435F-80D0-39FF5EA0AD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0.32</c:v>
                </c:pt>
                <c:pt idx="1">
                  <c:v>#N/A</c:v>
                </c:pt>
                <c:pt idx="2">
                  <c:v>0.32</c:v>
                </c:pt>
                <c:pt idx="3">
                  <c:v>#N/A</c:v>
                </c:pt>
                <c:pt idx="4">
                  <c:v>0.32</c:v>
                </c:pt>
                <c:pt idx="5">
                  <c:v>#N/A</c:v>
                </c:pt>
                <c:pt idx="6">
                  <c:v>0</c:v>
                </c:pt>
                <c:pt idx="7">
                  <c:v>0</c:v>
                </c:pt>
                <c:pt idx="8">
                  <c:v>0</c:v>
                </c:pt>
                <c:pt idx="9">
                  <c:v>0</c:v>
                </c:pt>
              </c:numCache>
            </c:numRef>
          </c:val>
          <c:extLst>
            <c:ext xmlns:c16="http://schemas.microsoft.com/office/drawing/2014/chart" uri="{C3380CC4-5D6E-409C-BE32-E72D297353CC}">
              <c16:uniqueId val="{00000001-DFCB-435F-80D0-39FF5EA0ADA9}"/>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FCB-435F-80D0-39FF5EA0ADA9}"/>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0.23</c:v>
                </c:pt>
                <c:pt idx="2">
                  <c:v>#N/A</c:v>
                </c:pt>
                <c:pt idx="3">
                  <c:v>0.22</c:v>
                </c:pt>
                <c:pt idx="4">
                  <c:v>#N/A</c:v>
                </c:pt>
                <c:pt idx="5">
                  <c:v>0.22</c:v>
                </c:pt>
                <c:pt idx="6">
                  <c:v>#N/A</c:v>
                </c:pt>
                <c:pt idx="7">
                  <c:v>0.1</c:v>
                </c:pt>
                <c:pt idx="8">
                  <c:v>#N/A</c:v>
                </c:pt>
                <c:pt idx="9">
                  <c:v>0.1</c:v>
                </c:pt>
              </c:numCache>
            </c:numRef>
          </c:val>
          <c:extLst>
            <c:ext xmlns:c16="http://schemas.microsoft.com/office/drawing/2014/chart" uri="{C3380CC4-5D6E-409C-BE32-E72D297353CC}">
              <c16:uniqueId val="{00000003-DFCB-435F-80D0-39FF5EA0ADA9}"/>
            </c:ext>
          </c:extLst>
        </c:ser>
        <c:ser>
          <c:idx val="4"/>
          <c:order val="4"/>
          <c:tx>
            <c:strRef>
              <c:f>データシート!$A$31</c:f>
              <c:strCache>
                <c:ptCount val="1"/>
                <c:pt idx="0">
                  <c:v>岡山市介護保険費特別会計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0.53</c:v>
                </c:pt>
                <c:pt idx="2">
                  <c:v>#N/A</c:v>
                </c:pt>
                <c:pt idx="3">
                  <c:v>0.33</c:v>
                </c:pt>
                <c:pt idx="4">
                  <c:v>#N/A</c:v>
                </c:pt>
                <c:pt idx="5">
                  <c:v>0.52</c:v>
                </c:pt>
                <c:pt idx="6">
                  <c:v>#N/A</c:v>
                </c:pt>
                <c:pt idx="7">
                  <c:v>0.49</c:v>
                </c:pt>
                <c:pt idx="8">
                  <c:v>#N/A</c:v>
                </c:pt>
                <c:pt idx="9">
                  <c:v>0.28000000000000003</c:v>
                </c:pt>
              </c:numCache>
            </c:numRef>
          </c:val>
          <c:extLst>
            <c:ext xmlns:c16="http://schemas.microsoft.com/office/drawing/2014/chart" uri="{C3380CC4-5D6E-409C-BE32-E72D297353CC}">
              <c16:uniqueId val="{00000004-DFCB-435F-80D0-39FF5EA0ADA9}"/>
            </c:ext>
          </c:extLst>
        </c:ser>
        <c:ser>
          <c:idx val="5"/>
          <c:order val="5"/>
          <c:tx>
            <c:strRef>
              <c:f>データシート!$A$32</c:f>
              <c:strCache>
                <c:ptCount val="1"/>
                <c:pt idx="0">
                  <c:v>岡山市国民健康保険費特別会計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0.73</c:v>
                </c:pt>
                <c:pt idx="2">
                  <c:v>#N/A</c:v>
                </c:pt>
                <c:pt idx="3">
                  <c:v>0.59</c:v>
                </c:pt>
                <c:pt idx="4">
                  <c:v>#N/A</c:v>
                </c:pt>
                <c:pt idx="5">
                  <c:v>1.28</c:v>
                </c:pt>
                <c:pt idx="6">
                  <c:v>#N/A</c:v>
                </c:pt>
                <c:pt idx="7">
                  <c:v>0.51</c:v>
                </c:pt>
                <c:pt idx="8">
                  <c:v>#N/A</c:v>
                </c:pt>
                <c:pt idx="9">
                  <c:v>0.31</c:v>
                </c:pt>
              </c:numCache>
            </c:numRef>
          </c:val>
          <c:extLst>
            <c:ext xmlns:c16="http://schemas.microsoft.com/office/drawing/2014/chart" uri="{C3380CC4-5D6E-409C-BE32-E72D297353CC}">
              <c16:uniqueId val="{00000005-DFCB-435F-80D0-39FF5EA0ADA9}"/>
            </c:ext>
          </c:extLst>
        </c:ser>
        <c:ser>
          <c:idx val="6"/>
          <c:order val="6"/>
          <c:tx>
            <c:strRef>
              <c:f>データシート!$A$33</c:f>
              <c:strCache>
                <c:ptCount val="1"/>
                <c:pt idx="0">
                  <c:v>岡山市工業用水道事業会計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c:v>
                </c:pt>
                <c:pt idx="2">
                  <c:v>#N/A</c:v>
                </c:pt>
                <c:pt idx="3">
                  <c:v>0.53</c:v>
                </c:pt>
                <c:pt idx="4">
                  <c:v>#N/A</c:v>
                </c:pt>
                <c:pt idx="5">
                  <c:v>0.52</c:v>
                </c:pt>
                <c:pt idx="6">
                  <c:v>#N/A</c:v>
                </c:pt>
                <c:pt idx="7">
                  <c:v>0.47</c:v>
                </c:pt>
                <c:pt idx="8">
                  <c:v>#N/A</c:v>
                </c:pt>
                <c:pt idx="9">
                  <c:v>0.49</c:v>
                </c:pt>
              </c:numCache>
            </c:numRef>
          </c:val>
          <c:extLst>
            <c:ext xmlns:c16="http://schemas.microsoft.com/office/drawing/2014/chart" uri="{C3380CC4-5D6E-409C-BE32-E72D297353CC}">
              <c16:uniqueId val="{00000006-DFCB-435F-80D0-39FF5EA0ADA9}"/>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1.43</c:v>
                </c:pt>
                <c:pt idx="2">
                  <c:v>#N/A</c:v>
                </c:pt>
                <c:pt idx="3">
                  <c:v>1.52</c:v>
                </c:pt>
                <c:pt idx="4">
                  <c:v>#N/A</c:v>
                </c:pt>
                <c:pt idx="5">
                  <c:v>1.6</c:v>
                </c:pt>
                <c:pt idx="6">
                  <c:v>#N/A</c:v>
                </c:pt>
                <c:pt idx="7">
                  <c:v>1.41</c:v>
                </c:pt>
                <c:pt idx="8">
                  <c:v>#N/A</c:v>
                </c:pt>
                <c:pt idx="9">
                  <c:v>1.44</c:v>
                </c:pt>
              </c:numCache>
            </c:numRef>
          </c:val>
          <c:extLst>
            <c:ext xmlns:c16="http://schemas.microsoft.com/office/drawing/2014/chart" uri="{C3380CC4-5D6E-409C-BE32-E72D297353CC}">
              <c16:uniqueId val="{00000007-DFCB-435F-80D0-39FF5EA0AD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6.15</c:v>
                </c:pt>
                <c:pt idx="2">
                  <c:v>#N/A</c:v>
                </c:pt>
                <c:pt idx="3">
                  <c:v>5.05</c:v>
                </c:pt>
                <c:pt idx="4">
                  <c:v>#N/A</c:v>
                </c:pt>
                <c:pt idx="5">
                  <c:v>5.24</c:v>
                </c:pt>
                <c:pt idx="6">
                  <c:v>#N/A</c:v>
                </c:pt>
                <c:pt idx="7">
                  <c:v>4.24</c:v>
                </c:pt>
                <c:pt idx="8">
                  <c:v>#N/A</c:v>
                </c:pt>
                <c:pt idx="9">
                  <c:v>5.05</c:v>
                </c:pt>
              </c:numCache>
            </c:numRef>
          </c:val>
          <c:extLst>
            <c:ext xmlns:c16="http://schemas.microsoft.com/office/drawing/2014/chart" uri="{C3380CC4-5D6E-409C-BE32-E72D297353CC}">
              <c16:uniqueId val="{00000008-DFCB-435F-80D0-39FF5EA0ADA9}"/>
            </c:ext>
          </c:extLst>
        </c:ser>
        <c:ser>
          <c:idx val="9"/>
          <c:order val="9"/>
          <c:tx>
            <c:strRef>
              <c:f>データシート!$A$36</c:f>
              <c:strCache>
                <c:ptCount val="1"/>
                <c:pt idx="0">
                  <c:v>岡山市水道事業会計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7.31</c:v>
                </c:pt>
                <c:pt idx="2">
                  <c:v>#N/A</c:v>
                </c:pt>
                <c:pt idx="3">
                  <c:v>7.39</c:v>
                </c:pt>
                <c:pt idx="4">
                  <c:v>#N/A</c:v>
                </c:pt>
                <c:pt idx="5">
                  <c:v>6.65</c:v>
                </c:pt>
                <c:pt idx="6">
                  <c:v>#N/A</c:v>
                </c:pt>
                <c:pt idx="7">
                  <c:v>5.49</c:v>
                </c:pt>
                <c:pt idx="8">
                  <c:v>#N/A</c:v>
                </c:pt>
                <c:pt idx="9">
                  <c:v>5.62</c:v>
                </c:pt>
              </c:numCache>
            </c:numRef>
          </c:val>
          <c:extLst>
            <c:ext xmlns:c16="http://schemas.microsoft.com/office/drawing/2014/chart" uri="{C3380CC4-5D6E-409C-BE32-E72D297353CC}">
              <c16:uniqueId val="{00000009-DFCB-435F-80D0-39FF5EA0AD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32288</c:v>
                </c:pt>
                <c:pt idx="5">
                  <c:v>31182</c:v>
                </c:pt>
                <c:pt idx="8">
                  <c:v>30956</c:v>
                </c:pt>
                <c:pt idx="11">
                  <c:v>31016</c:v>
                </c:pt>
                <c:pt idx="14">
                  <c:v>30972</c:v>
                </c:pt>
              </c:numCache>
            </c:numRef>
          </c:val>
          <c:extLst>
            <c:ext xmlns:c16="http://schemas.microsoft.com/office/drawing/2014/chart" uri="{C3380CC4-5D6E-409C-BE32-E72D297353CC}">
              <c16:uniqueId val="{00000000-A29D-4EC7-AB75-1BDA77F682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9D-4EC7-AB75-1BDA77F682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3696</c:v>
                </c:pt>
                <c:pt idx="3">
                  <c:v>3671</c:v>
                </c:pt>
                <c:pt idx="6">
                  <c:v>3328</c:v>
                </c:pt>
                <c:pt idx="9">
                  <c:v>3199</c:v>
                </c:pt>
                <c:pt idx="12">
                  <c:v>3079</c:v>
                </c:pt>
              </c:numCache>
            </c:numRef>
          </c:val>
          <c:extLst>
            <c:ext xmlns:c16="http://schemas.microsoft.com/office/drawing/2014/chart" uri="{C3380CC4-5D6E-409C-BE32-E72D297353CC}">
              <c16:uniqueId val="{00000002-A29D-4EC7-AB75-1BDA77F682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126</c:v>
                </c:pt>
                <c:pt idx="3">
                  <c:v>152</c:v>
                </c:pt>
                <c:pt idx="6">
                  <c:v>148</c:v>
                </c:pt>
                <c:pt idx="9">
                  <c:v>145</c:v>
                </c:pt>
                <c:pt idx="12">
                  <c:v>119</c:v>
                </c:pt>
              </c:numCache>
            </c:numRef>
          </c:val>
          <c:extLst>
            <c:ext xmlns:c16="http://schemas.microsoft.com/office/drawing/2014/chart" uri="{C3380CC4-5D6E-409C-BE32-E72D297353CC}">
              <c16:uniqueId val="{00000003-A29D-4EC7-AB75-1BDA77F682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7317</c:v>
                </c:pt>
                <c:pt idx="3">
                  <c:v>7192</c:v>
                </c:pt>
                <c:pt idx="6">
                  <c:v>7000</c:v>
                </c:pt>
                <c:pt idx="9">
                  <c:v>6564</c:v>
                </c:pt>
                <c:pt idx="12">
                  <c:v>6335</c:v>
                </c:pt>
              </c:numCache>
            </c:numRef>
          </c:val>
          <c:extLst>
            <c:ext xmlns:c16="http://schemas.microsoft.com/office/drawing/2014/chart" uri="{C3380CC4-5D6E-409C-BE32-E72D297353CC}">
              <c16:uniqueId val="{00000004-A29D-4EC7-AB75-1BDA77F682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1363</c:v>
                </c:pt>
                <c:pt idx="3">
                  <c:v>1697</c:v>
                </c:pt>
                <c:pt idx="6">
                  <c:v>2030</c:v>
                </c:pt>
                <c:pt idx="9">
                  <c:v>2363</c:v>
                </c:pt>
                <c:pt idx="12">
                  <c:v>2697</c:v>
                </c:pt>
              </c:numCache>
            </c:numRef>
          </c:val>
          <c:extLst>
            <c:ext xmlns:c16="http://schemas.microsoft.com/office/drawing/2014/chart" uri="{C3380CC4-5D6E-409C-BE32-E72D297353CC}">
              <c16:uniqueId val="{00000005-A29D-4EC7-AB75-1BDA77F682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9D-4EC7-AB75-1BDA77F682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32360</c:v>
                </c:pt>
                <c:pt idx="3">
                  <c:v>30356</c:v>
                </c:pt>
                <c:pt idx="6">
                  <c:v>28575</c:v>
                </c:pt>
                <c:pt idx="9">
                  <c:v>28436</c:v>
                </c:pt>
                <c:pt idx="12">
                  <c:v>29196</c:v>
                </c:pt>
              </c:numCache>
            </c:numRef>
          </c:val>
          <c:extLst>
            <c:ext xmlns:c16="http://schemas.microsoft.com/office/drawing/2014/chart" uri="{C3380CC4-5D6E-409C-BE32-E72D297353CC}">
              <c16:uniqueId val="{00000007-A29D-4EC7-AB75-1BDA77F682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12574</c:v>
                </c:pt>
                <c:pt idx="2">
                  <c:v>#N/A</c:v>
                </c:pt>
                <c:pt idx="3">
                  <c:v>#N/A</c:v>
                </c:pt>
                <c:pt idx="4">
                  <c:v>11886</c:v>
                </c:pt>
                <c:pt idx="5">
                  <c:v>#N/A</c:v>
                </c:pt>
                <c:pt idx="6">
                  <c:v>#N/A</c:v>
                </c:pt>
                <c:pt idx="7">
                  <c:v>10125</c:v>
                </c:pt>
                <c:pt idx="8">
                  <c:v>#N/A</c:v>
                </c:pt>
                <c:pt idx="9">
                  <c:v>#N/A</c:v>
                </c:pt>
                <c:pt idx="10">
                  <c:v>9691</c:v>
                </c:pt>
                <c:pt idx="11">
                  <c:v>#N/A</c:v>
                </c:pt>
                <c:pt idx="12">
                  <c:v>#N/A</c:v>
                </c:pt>
                <c:pt idx="13">
                  <c:v>10454</c:v>
                </c:pt>
                <c:pt idx="14">
                  <c:v>#N/A</c:v>
                </c:pt>
              </c:numCache>
            </c:numRef>
          </c:val>
          <c:smooth val="0"/>
          <c:extLst>
            <c:ext xmlns:c16="http://schemas.microsoft.com/office/drawing/2014/chart" uri="{C3380CC4-5D6E-409C-BE32-E72D297353CC}">
              <c16:uniqueId val="{00000008-A29D-4EC7-AB75-1BDA77F682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334661</c:v>
                </c:pt>
                <c:pt idx="5">
                  <c:v>342826</c:v>
                </c:pt>
                <c:pt idx="8">
                  <c:v>350565</c:v>
                </c:pt>
                <c:pt idx="11">
                  <c:v>358292</c:v>
                </c:pt>
                <c:pt idx="14">
                  <c:v>369716</c:v>
                </c:pt>
              </c:numCache>
            </c:numRef>
          </c:val>
          <c:extLst>
            <c:ext xmlns:c16="http://schemas.microsoft.com/office/drawing/2014/chart" uri="{C3380CC4-5D6E-409C-BE32-E72D297353CC}">
              <c16:uniqueId val="{00000000-8ED0-42D6-AB1C-29746DDC29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72392</c:v>
                </c:pt>
                <c:pt idx="5">
                  <c:v>71341</c:v>
                </c:pt>
                <c:pt idx="8">
                  <c:v>71399</c:v>
                </c:pt>
                <c:pt idx="11">
                  <c:v>70596</c:v>
                </c:pt>
                <c:pt idx="14">
                  <c:v>67968</c:v>
                </c:pt>
              </c:numCache>
            </c:numRef>
          </c:val>
          <c:extLst>
            <c:ext xmlns:c16="http://schemas.microsoft.com/office/drawing/2014/chart" uri="{C3380CC4-5D6E-409C-BE32-E72D297353CC}">
              <c16:uniqueId val="{00000001-8ED0-42D6-AB1C-29746DDC29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47111</c:v>
                </c:pt>
                <c:pt idx="5">
                  <c:v>52496</c:v>
                </c:pt>
                <c:pt idx="8">
                  <c:v>59685</c:v>
                </c:pt>
                <c:pt idx="11">
                  <c:v>70132</c:v>
                </c:pt>
                <c:pt idx="14">
                  <c:v>76383</c:v>
                </c:pt>
              </c:numCache>
            </c:numRef>
          </c:val>
          <c:extLst>
            <c:ext xmlns:c16="http://schemas.microsoft.com/office/drawing/2014/chart" uri="{C3380CC4-5D6E-409C-BE32-E72D297353CC}">
              <c16:uniqueId val="{00000002-8ED0-42D6-AB1C-29746DDC29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D0-42D6-AB1C-29746DDC29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D0-42D6-AB1C-29746DDC29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91</c:v>
                </c:pt>
                <c:pt idx="3">
                  <c:v>764</c:v>
                </c:pt>
                <c:pt idx="6">
                  <c:v>1026</c:v>
                </c:pt>
                <c:pt idx="9">
                  <c:v>1226</c:v>
                </c:pt>
                <c:pt idx="12">
                  <c:v>1433</c:v>
                </c:pt>
              </c:numCache>
            </c:numRef>
          </c:val>
          <c:extLst>
            <c:ext xmlns:c16="http://schemas.microsoft.com/office/drawing/2014/chart" uri="{C3380CC4-5D6E-409C-BE32-E72D297353CC}">
              <c16:uniqueId val="{00000005-8ED0-42D6-AB1C-29746DDC29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39242</c:v>
                </c:pt>
                <c:pt idx="3">
                  <c:v>37759</c:v>
                </c:pt>
                <c:pt idx="6">
                  <c:v>37447</c:v>
                </c:pt>
                <c:pt idx="9">
                  <c:v>62247</c:v>
                </c:pt>
                <c:pt idx="12">
                  <c:v>58417</c:v>
                </c:pt>
              </c:numCache>
            </c:numRef>
          </c:val>
          <c:extLst>
            <c:ext xmlns:c16="http://schemas.microsoft.com/office/drawing/2014/chart" uri="{C3380CC4-5D6E-409C-BE32-E72D297353CC}">
              <c16:uniqueId val="{00000006-8ED0-42D6-AB1C-29746DDC29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677</c:v>
                </c:pt>
                <c:pt idx="3">
                  <c:v>571</c:v>
                </c:pt>
                <c:pt idx="6">
                  <c:v>461</c:v>
                </c:pt>
                <c:pt idx="9">
                  <c:v>338</c:v>
                </c:pt>
                <c:pt idx="12">
                  <c:v>151</c:v>
                </c:pt>
              </c:numCache>
            </c:numRef>
          </c:val>
          <c:extLst>
            <c:ext xmlns:c16="http://schemas.microsoft.com/office/drawing/2014/chart" uri="{C3380CC4-5D6E-409C-BE32-E72D297353CC}">
              <c16:uniqueId val="{00000007-8ED0-42D6-AB1C-29746DDC29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125586</c:v>
                </c:pt>
                <c:pt idx="3">
                  <c:v>118432</c:v>
                </c:pt>
                <c:pt idx="6">
                  <c:v>110078</c:v>
                </c:pt>
                <c:pt idx="9">
                  <c:v>106310</c:v>
                </c:pt>
                <c:pt idx="12">
                  <c:v>101405</c:v>
                </c:pt>
              </c:numCache>
            </c:numRef>
          </c:val>
          <c:extLst>
            <c:ext xmlns:c16="http://schemas.microsoft.com/office/drawing/2014/chart" uri="{C3380CC4-5D6E-409C-BE32-E72D297353CC}">
              <c16:uniqueId val="{00000008-8ED0-42D6-AB1C-29746DDC29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38347</c:v>
                </c:pt>
                <c:pt idx="3">
                  <c:v>28765</c:v>
                </c:pt>
                <c:pt idx="6">
                  <c:v>24746</c:v>
                </c:pt>
                <c:pt idx="9">
                  <c:v>19697</c:v>
                </c:pt>
                <c:pt idx="12">
                  <c:v>16415</c:v>
                </c:pt>
              </c:numCache>
            </c:numRef>
          </c:val>
          <c:extLst>
            <c:ext xmlns:c16="http://schemas.microsoft.com/office/drawing/2014/chart" uri="{C3380CC4-5D6E-409C-BE32-E72D297353CC}">
              <c16:uniqueId val="{00000009-8ED0-42D6-AB1C-29746DDC29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310912</c:v>
                </c:pt>
                <c:pt idx="3">
                  <c:v>319474</c:v>
                </c:pt>
                <c:pt idx="6">
                  <c:v>327125</c:v>
                </c:pt>
                <c:pt idx="9">
                  <c:v>340138</c:v>
                </c:pt>
                <c:pt idx="12">
                  <c:v>352156</c:v>
                </c:pt>
              </c:numCache>
            </c:numRef>
          </c:val>
          <c:extLst>
            <c:ext xmlns:c16="http://schemas.microsoft.com/office/drawing/2014/chart" uri="{C3380CC4-5D6E-409C-BE32-E72D297353CC}">
              <c16:uniqueId val="{0000000A-8ED0-42D6-AB1C-29746DDC29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60692</c:v>
                </c:pt>
                <c:pt idx="2">
                  <c:v>#N/A</c:v>
                </c:pt>
                <c:pt idx="3">
                  <c:v>#N/A</c:v>
                </c:pt>
                <c:pt idx="4">
                  <c:v>39101</c:v>
                </c:pt>
                <c:pt idx="5">
                  <c:v>#N/A</c:v>
                </c:pt>
                <c:pt idx="6">
                  <c:v>#N/A</c:v>
                </c:pt>
                <c:pt idx="7">
                  <c:v>19233</c:v>
                </c:pt>
                <c:pt idx="8">
                  <c:v>#N/A</c:v>
                </c:pt>
                <c:pt idx="9">
                  <c:v>#N/A</c:v>
                </c:pt>
                <c:pt idx="10">
                  <c:v>30937</c:v>
                </c:pt>
                <c:pt idx="11">
                  <c:v>#N/A</c:v>
                </c:pt>
                <c:pt idx="12">
                  <c:v>#N/A</c:v>
                </c:pt>
                <c:pt idx="13">
                  <c:v>15910</c:v>
                </c:pt>
                <c:pt idx="14">
                  <c:v>#N/A</c:v>
                </c:pt>
              </c:numCache>
            </c:numRef>
          </c:val>
          <c:smooth val="0"/>
          <c:extLst>
            <c:ext xmlns:c16="http://schemas.microsoft.com/office/drawing/2014/chart" uri="{C3380CC4-5D6E-409C-BE32-E72D297353CC}">
              <c16:uniqueId val="{0000000B-8ED0-42D6-AB1C-29746DDC29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20136</c:v>
                </c:pt>
                <c:pt idx="1">
                  <c:v>19744</c:v>
                </c:pt>
                <c:pt idx="2">
                  <c:v>20050</c:v>
                </c:pt>
              </c:numCache>
            </c:numRef>
          </c:val>
          <c:extLst>
            <c:ext xmlns:c16="http://schemas.microsoft.com/office/drawing/2014/chart" uri="{C3380CC4-5D6E-409C-BE32-E72D297353CC}">
              <c16:uniqueId val="{00000000-1E34-4672-A631-9975FDF7D9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1397</c:v>
                </c:pt>
                <c:pt idx="1">
                  <c:v>1402</c:v>
                </c:pt>
                <c:pt idx="2">
                  <c:v>1412</c:v>
                </c:pt>
              </c:numCache>
            </c:numRef>
          </c:val>
          <c:extLst>
            <c:ext xmlns:c16="http://schemas.microsoft.com/office/drawing/2014/chart" uri="{C3380CC4-5D6E-409C-BE32-E72D297353CC}">
              <c16:uniqueId val="{00000001-1E34-4672-A631-9975FDF7D9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22919</c:v>
                </c:pt>
                <c:pt idx="1">
                  <c:v>28867</c:v>
                </c:pt>
                <c:pt idx="2">
                  <c:v>30152</c:v>
                </c:pt>
              </c:numCache>
            </c:numRef>
          </c:val>
          <c:extLst>
            <c:ext xmlns:c16="http://schemas.microsoft.com/office/drawing/2014/chart" uri="{C3380CC4-5D6E-409C-BE32-E72D297353CC}">
              <c16:uniqueId val="{00000002-1E34-4672-A631-9975FDF7D9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景気回復基調による地方税の増加など、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基準財政収入額は増加傾向にあります。一方で社会保障関係費の増などにより基準財政需要額も増加しており、財政力指数については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概ね横ばいとなっており、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年度も同様の傾向は見られます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類似団体平均値を下回っており、引き続き市税収入等の増収に努め、財政力の強化を図ります。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73660</xdr:rowOff>
    </xdr:to>
    <xdr:cxnSp macro="">
      <xdr:nvCxnSpPr>
        <xdr:cNvPr id="73" name="直線コネクタ 72"/>
        <xdr:cNvCxnSpPr/>
      </xdr:nvCxnSpPr>
      <xdr:spPr>
        <a:xfrm flipV="1">
          <a:off x="2336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121920</xdr:rowOff>
    </xdr:to>
    <xdr:cxnSp macro="">
      <xdr:nvCxnSpPr>
        <xdr:cNvPr id="76" name="直線コネクタ 75"/>
        <xdr:cNvCxnSpPr/>
      </xdr:nvCxnSpPr>
      <xdr:spPr>
        <a:xfrm flipV="1">
          <a:off x="1447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年度は、県費負担教職員の権限移譲に伴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の増により増加しています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年度においては、社会保障関係経費などの扶助費の増や臨時財政対策債の元金償還金などの公債費の増により、前年度から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建設事業の重点化、地方債借入額の抑制により公債費の軽減を図る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行財政改革に取り組み、歳出の徹底的な見直しを行います。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139398</xdr:rowOff>
    </xdr:from>
    <xdr:to>
      <xdr:col>23</xdr:col>
      <xdr:colOff>133350</xdr:colOff>
      <xdr:row>66</xdr:row>
      <xdr:rowOff>88295</xdr:rowOff>
    </xdr:to>
    <xdr:cxnSp macro="">
      <xdr:nvCxnSpPr>
        <xdr:cNvPr id="127" name="直線コネクタ 126"/>
        <xdr:cNvCxnSpPr/>
      </xdr:nvCxnSpPr>
      <xdr:spPr>
        <a:xfrm flipV="1">
          <a:off x="4953000" y="10254948"/>
          <a:ext cx="0" cy="1149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60372</xdr:rowOff>
    </xdr:from>
    <xdr:ext cx="762000" cy="259045"/>
    <xdr:sp macro="" textlink="">
      <xdr:nvSpPr>
        <xdr:cNvPr id="128"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88295</xdr:rowOff>
    </xdr:from>
    <xdr:to>
      <xdr:col>24</xdr:col>
      <xdr:colOff>12700</xdr:colOff>
      <xdr:row>66</xdr:row>
      <xdr:rowOff>88295</xdr:rowOff>
    </xdr:to>
    <xdr:cxnSp macro="">
      <xdr:nvCxnSpPr>
        <xdr:cNvPr id="129" name="直線コネクタ 128"/>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54325</xdr:rowOff>
    </xdr:from>
    <xdr:ext cx="762000" cy="259045"/>
    <xdr:sp macro="" textlink="">
      <xdr:nvSpPr>
        <xdr:cNvPr id="130" name="財政構造の弾力性最大値テキスト"/>
        <xdr:cNvSpPr txBox="1"/>
      </xdr:nvSpPr>
      <xdr:spPr>
        <a:xfrm>
          <a:off x="5041900" y="999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139398</xdr:rowOff>
    </xdr:from>
    <xdr:to>
      <xdr:col>24</xdr:col>
      <xdr:colOff>12700</xdr:colOff>
      <xdr:row>59</xdr:row>
      <xdr:rowOff>139398</xdr:rowOff>
    </xdr:to>
    <xdr:cxnSp macro="">
      <xdr:nvCxnSpPr>
        <xdr:cNvPr id="131" name="直線コネクタ 130"/>
        <xdr:cNvCxnSpPr/>
      </xdr:nvCxnSpPr>
      <xdr:spPr>
        <a:xfrm>
          <a:off x="4864100" y="102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81945</xdr:rowOff>
    </xdr:from>
    <xdr:to>
      <xdr:col>23</xdr:col>
      <xdr:colOff>133350</xdr:colOff>
      <xdr:row>59</xdr:row>
      <xdr:rowOff>139398</xdr:rowOff>
    </xdr:to>
    <xdr:cxnSp macro="">
      <xdr:nvCxnSpPr>
        <xdr:cNvPr id="132" name="直線コネクタ 131"/>
        <xdr:cNvCxnSpPr/>
      </xdr:nvCxnSpPr>
      <xdr:spPr>
        <a:xfrm>
          <a:off x="4114800" y="101974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167718</xdr:rowOff>
    </xdr:from>
    <xdr:ext cx="762000" cy="259045"/>
    <xdr:sp macro="" textlink="">
      <xdr:nvSpPr>
        <xdr:cNvPr id="133" name="財政構造の弾力性平均値テキスト"/>
        <xdr:cNvSpPr txBox="1"/>
      </xdr:nvSpPr>
      <xdr:spPr>
        <a:xfrm>
          <a:off x="5041900" y="1096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24191</xdr:rowOff>
    </xdr:from>
    <xdr:to>
      <xdr:col>23</xdr:col>
      <xdr:colOff>184150</xdr:colOff>
      <xdr:row>64</xdr:row>
      <xdr:rowOff>125791</xdr:rowOff>
    </xdr:to>
    <xdr:sp macro="" textlink="">
      <xdr:nvSpPr>
        <xdr:cNvPr id="134" name="フローチャート: 判断 133"/>
        <xdr:cNvSpPr/>
      </xdr:nvSpPr>
      <xdr:spPr>
        <a:xfrm>
          <a:off x="49022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115509</xdr:rowOff>
    </xdr:from>
    <xdr:to>
      <xdr:col>19</xdr:col>
      <xdr:colOff>133350</xdr:colOff>
      <xdr:row>59</xdr:row>
      <xdr:rowOff>81945</xdr:rowOff>
    </xdr:to>
    <xdr:cxnSp macro="">
      <xdr:nvCxnSpPr>
        <xdr:cNvPr id="135" name="直線コネクタ 134"/>
        <xdr:cNvCxnSpPr/>
      </xdr:nvCxnSpPr>
      <xdr:spPr>
        <a:xfrm>
          <a:off x="3225800" y="100596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47172</xdr:rowOff>
    </xdr:from>
    <xdr:to>
      <xdr:col>19</xdr:col>
      <xdr:colOff>184150</xdr:colOff>
      <xdr:row>64</xdr:row>
      <xdr:rowOff>148772</xdr:rowOff>
    </xdr:to>
    <xdr:sp macro="" textlink="">
      <xdr:nvSpPr>
        <xdr:cNvPr id="136" name="フローチャート: 判断 135"/>
        <xdr:cNvSpPr/>
      </xdr:nvSpPr>
      <xdr:spPr>
        <a:xfrm>
          <a:off x="4064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37" name="テキスト ボックス 136"/>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58</xdr:row>
      <xdr:rowOff>115509</xdr:rowOff>
    </xdr:to>
    <xdr:cxnSp macro="">
      <xdr:nvCxnSpPr>
        <xdr:cNvPr id="138" name="直線コネクタ 137"/>
        <xdr:cNvCxnSpPr/>
      </xdr:nvCxnSpPr>
      <xdr:spPr>
        <a:xfrm>
          <a:off x="2336800" y="99906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39" name="フローチャート: 判断 138"/>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0" name="テキスト ボックス 139"/>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46567</xdr:rowOff>
    </xdr:from>
    <xdr:to>
      <xdr:col>11</xdr:col>
      <xdr:colOff>31750</xdr:colOff>
      <xdr:row>58</xdr:row>
      <xdr:rowOff>46567</xdr:rowOff>
    </xdr:to>
    <xdr:cxnSp macro="">
      <xdr:nvCxnSpPr>
        <xdr:cNvPr id="141" name="直線コネクタ 140"/>
        <xdr:cNvCxnSpPr/>
      </xdr:nvCxnSpPr>
      <xdr:spPr>
        <a:xfrm>
          <a:off x="1447800" y="999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46265</xdr:rowOff>
    </xdr:from>
    <xdr:to>
      <xdr:col>11</xdr:col>
      <xdr:colOff>82550</xdr:colOff>
      <xdr:row>63</xdr:row>
      <xdr:rowOff>147865</xdr:rowOff>
    </xdr:to>
    <xdr:sp macro="" textlink="">
      <xdr:nvSpPr>
        <xdr:cNvPr id="142" name="フローチャート: 判断 141"/>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132642</xdr:rowOff>
    </xdr:from>
    <xdr:ext cx="762000" cy="259045"/>
    <xdr:sp macro="" textlink="">
      <xdr:nvSpPr>
        <xdr:cNvPr id="143" name="テキスト ボックス 142"/>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44" name="フローチャート: 判断 143"/>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45" name="テキスト ボックス 144"/>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88598</xdr:rowOff>
    </xdr:from>
    <xdr:to>
      <xdr:col>23</xdr:col>
      <xdr:colOff>184150</xdr:colOff>
      <xdr:row>60</xdr:row>
      <xdr:rowOff>18748</xdr:rowOff>
    </xdr:to>
    <xdr:sp macro="" textlink="">
      <xdr:nvSpPr>
        <xdr:cNvPr id="151" name="楕円 150"/>
        <xdr:cNvSpPr/>
      </xdr:nvSpPr>
      <xdr:spPr>
        <a:xfrm>
          <a:off x="4902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9875</xdr:rowOff>
    </xdr:from>
    <xdr:ext cx="762000" cy="259045"/>
    <xdr:sp macro="" textlink="">
      <xdr:nvSpPr>
        <xdr:cNvPr id="152" name="財政構造の弾力性該当値テキスト"/>
        <xdr:cNvSpPr txBox="1"/>
      </xdr:nvSpPr>
      <xdr:spPr>
        <a:xfrm>
          <a:off x="5041900" y="1012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31145</xdr:rowOff>
    </xdr:from>
    <xdr:to>
      <xdr:col>19</xdr:col>
      <xdr:colOff>184150</xdr:colOff>
      <xdr:row>59</xdr:row>
      <xdr:rowOff>132745</xdr:rowOff>
    </xdr:to>
    <xdr:sp macro="" textlink="">
      <xdr:nvSpPr>
        <xdr:cNvPr id="153" name="楕円 152"/>
        <xdr:cNvSpPr/>
      </xdr:nvSpPr>
      <xdr:spPr>
        <a:xfrm>
          <a:off x="40640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142922</xdr:rowOff>
    </xdr:from>
    <xdr:ext cx="736600" cy="259045"/>
    <xdr:sp macro="" textlink="">
      <xdr:nvSpPr>
        <xdr:cNvPr id="154" name="テキスト ボックス 153"/>
        <xdr:cNvSpPr txBox="1"/>
      </xdr:nvSpPr>
      <xdr:spPr>
        <a:xfrm>
          <a:off x="3733800" y="991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64709</xdr:rowOff>
    </xdr:from>
    <xdr:to>
      <xdr:col>15</xdr:col>
      <xdr:colOff>133350</xdr:colOff>
      <xdr:row>58</xdr:row>
      <xdr:rowOff>166309</xdr:rowOff>
    </xdr:to>
    <xdr:sp macro="" textlink="">
      <xdr:nvSpPr>
        <xdr:cNvPr id="155" name="楕円 154"/>
        <xdr:cNvSpPr/>
      </xdr:nvSpPr>
      <xdr:spPr>
        <a:xfrm>
          <a:off x="3175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5036</xdr:rowOff>
    </xdr:from>
    <xdr:ext cx="762000" cy="259045"/>
    <xdr:sp macro="" textlink="">
      <xdr:nvSpPr>
        <xdr:cNvPr id="156" name="テキスト ボックス 155"/>
        <xdr:cNvSpPr txBox="1"/>
      </xdr:nvSpPr>
      <xdr:spPr>
        <a:xfrm>
          <a:off x="2844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167217</xdr:rowOff>
    </xdr:from>
    <xdr:to>
      <xdr:col>11</xdr:col>
      <xdr:colOff>82550</xdr:colOff>
      <xdr:row>58</xdr:row>
      <xdr:rowOff>97367</xdr:rowOff>
    </xdr:to>
    <xdr:sp macro="" textlink="">
      <xdr:nvSpPr>
        <xdr:cNvPr id="157" name="楕円 156"/>
        <xdr:cNvSpPr/>
      </xdr:nvSpPr>
      <xdr:spPr>
        <a:xfrm>
          <a:off x="2286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107544</xdr:rowOff>
    </xdr:from>
    <xdr:ext cx="762000" cy="259045"/>
    <xdr:sp macro="" textlink="">
      <xdr:nvSpPr>
        <xdr:cNvPr id="158" name="テキスト ボックス 157"/>
        <xdr:cNvSpPr txBox="1"/>
      </xdr:nvSpPr>
      <xdr:spPr>
        <a:xfrm>
          <a:off x="1955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167217</xdr:rowOff>
    </xdr:from>
    <xdr:to>
      <xdr:col>7</xdr:col>
      <xdr:colOff>31750</xdr:colOff>
      <xdr:row>58</xdr:row>
      <xdr:rowOff>97367</xdr:rowOff>
    </xdr:to>
    <xdr:sp macro="" textlink="">
      <xdr:nvSpPr>
        <xdr:cNvPr id="159" name="楕円 158"/>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107544</xdr:rowOff>
    </xdr:from>
    <xdr:ext cx="762000" cy="259045"/>
    <xdr:sp macro="" textlink="">
      <xdr:nvSpPr>
        <xdr:cNvPr id="160" name="テキスト ボックス 159"/>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人件費、物件費及び維持補修費の人口１人当たりの金額は、毎年見直しを図り、経費の削減に努めてきた結果、類似団体平均より低く推移していま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年度は平均を上回っております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増加の主な要因は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年７月豪雨災害による廃棄物等の処理費用や住宅等の修繕などにより物件費及び維持補修費の増によるものです。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90" name="直線コネクタ 189"/>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91"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2" name="直線コネクタ 191"/>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3"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4" name="直線コネクタ 193"/>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30638</xdr:rowOff>
    </xdr:from>
    <xdr:to>
      <xdr:col>23</xdr:col>
      <xdr:colOff>133350</xdr:colOff>
      <xdr:row>86</xdr:row>
      <xdr:rowOff>88368</xdr:rowOff>
    </xdr:to>
    <xdr:cxnSp macro="">
      <xdr:nvCxnSpPr>
        <xdr:cNvPr id="195" name="直線コネクタ 194"/>
        <xdr:cNvCxnSpPr/>
      </xdr:nvCxnSpPr>
      <xdr:spPr>
        <a:xfrm>
          <a:off x="4114800" y="14775338"/>
          <a:ext cx="838200" cy="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6"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7" name="フローチャート: 判断 196"/>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82187</xdr:rowOff>
    </xdr:from>
    <xdr:to>
      <xdr:col>19</xdr:col>
      <xdr:colOff>133350</xdr:colOff>
      <xdr:row>86</xdr:row>
      <xdr:rowOff>30638</xdr:rowOff>
    </xdr:to>
    <xdr:cxnSp macro="">
      <xdr:nvCxnSpPr>
        <xdr:cNvPr id="198" name="直線コネクタ 197"/>
        <xdr:cNvCxnSpPr/>
      </xdr:nvCxnSpPr>
      <xdr:spPr>
        <a:xfrm>
          <a:off x="3225800" y="13969637"/>
          <a:ext cx="889000" cy="8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9" name="フローチャート: 判断 198"/>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200" name="テキスト ボックス 199"/>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82187</xdr:rowOff>
    </xdr:from>
    <xdr:to>
      <xdr:col>15</xdr:col>
      <xdr:colOff>82550</xdr:colOff>
      <xdr:row>81</xdr:row>
      <xdr:rowOff>99360</xdr:rowOff>
    </xdr:to>
    <xdr:cxnSp macro="">
      <xdr:nvCxnSpPr>
        <xdr:cNvPr id="201" name="直線コネクタ 200"/>
        <xdr:cNvCxnSpPr/>
      </xdr:nvCxnSpPr>
      <xdr:spPr>
        <a:xfrm flipV="1">
          <a:off x="2336800" y="13969637"/>
          <a:ext cx="889000" cy="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2" name="フローチャート: 判断 201"/>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3" name="テキスト ボックス 202"/>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35857</xdr:rowOff>
    </xdr:from>
    <xdr:to>
      <xdr:col>11</xdr:col>
      <xdr:colOff>31750</xdr:colOff>
      <xdr:row>81</xdr:row>
      <xdr:rowOff>99360</xdr:rowOff>
    </xdr:to>
    <xdr:cxnSp macro="">
      <xdr:nvCxnSpPr>
        <xdr:cNvPr id="204" name="直線コネクタ 203"/>
        <xdr:cNvCxnSpPr/>
      </xdr:nvCxnSpPr>
      <xdr:spPr>
        <a:xfrm>
          <a:off x="1447800" y="13923307"/>
          <a:ext cx="889000" cy="6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5" name="フローチャート: 判断 204"/>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6" name="テキスト ボックス 205"/>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7" name="フローチャート: 判断 206"/>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8" name="テキスト ボックス 207"/>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37568</xdr:rowOff>
    </xdr:from>
    <xdr:to>
      <xdr:col>23</xdr:col>
      <xdr:colOff>184150</xdr:colOff>
      <xdr:row>86</xdr:row>
      <xdr:rowOff>139168</xdr:rowOff>
    </xdr:to>
    <xdr:sp macro="" textlink="">
      <xdr:nvSpPr>
        <xdr:cNvPr id="214" name="楕円 213"/>
        <xdr:cNvSpPr/>
      </xdr:nvSpPr>
      <xdr:spPr>
        <a:xfrm>
          <a:off x="4902200" y="147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9645</xdr:rowOff>
    </xdr:from>
    <xdr:ext cx="762000" cy="259045"/>
    <xdr:sp macro="" textlink="">
      <xdr:nvSpPr>
        <xdr:cNvPr id="215" name="人件費・物件費等の状況該当値テキスト"/>
        <xdr:cNvSpPr txBox="1"/>
      </xdr:nvSpPr>
      <xdr:spPr>
        <a:xfrm>
          <a:off x="5041900" y="1475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151288</xdr:rowOff>
    </xdr:from>
    <xdr:to>
      <xdr:col>19</xdr:col>
      <xdr:colOff>184150</xdr:colOff>
      <xdr:row>86</xdr:row>
      <xdr:rowOff>81438</xdr:rowOff>
    </xdr:to>
    <xdr:sp macro="" textlink="">
      <xdr:nvSpPr>
        <xdr:cNvPr id="216" name="楕円 215"/>
        <xdr:cNvSpPr/>
      </xdr:nvSpPr>
      <xdr:spPr>
        <a:xfrm>
          <a:off x="4064000" y="147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91615</xdr:rowOff>
    </xdr:from>
    <xdr:ext cx="736600" cy="259045"/>
    <xdr:sp macro="" textlink="">
      <xdr:nvSpPr>
        <xdr:cNvPr id="217" name="テキスト ボックス 216"/>
        <xdr:cNvSpPr txBox="1"/>
      </xdr:nvSpPr>
      <xdr:spPr>
        <a:xfrm>
          <a:off x="3733800" y="1449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31387</xdr:rowOff>
    </xdr:from>
    <xdr:to>
      <xdr:col>15</xdr:col>
      <xdr:colOff>133350</xdr:colOff>
      <xdr:row>81</xdr:row>
      <xdr:rowOff>132987</xdr:rowOff>
    </xdr:to>
    <xdr:sp macro="" textlink="">
      <xdr:nvSpPr>
        <xdr:cNvPr id="218" name="楕円 217"/>
        <xdr:cNvSpPr/>
      </xdr:nvSpPr>
      <xdr:spPr>
        <a:xfrm>
          <a:off x="31750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143164</xdr:rowOff>
    </xdr:from>
    <xdr:ext cx="762000" cy="259045"/>
    <xdr:sp macro="" textlink="">
      <xdr:nvSpPr>
        <xdr:cNvPr id="219" name="テキスト ボックス 218"/>
        <xdr:cNvSpPr txBox="1"/>
      </xdr:nvSpPr>
      <xdr:spPr>
        <a:xfrm>
          <a:off x="2844800" y="1368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48560</xdr:rowOff>
    </xdr:from>
    <xdr:to>
      <xdr:col>11</xdr:col>
      <xdr:colOff>82550</xdr:colOff>
      <xdr:row>81</xdr:row>
      <xdr:rowOff>150160</xdr:rowOff>
    </xdr:to>
    <xdr:sp macro="" textlink="">
      <xdr:nvSpPr>
        <xdr:cNvPr id="220" name="楕円 219"/>
        <xdr:cNvSpPr/>
      </xdr:nvSpPr>
      <xdr:spPr>
        <a:xfrm>
          <a:off x="2286000" y="139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160337</xdr:rowOff>
    </xdr:from>
    <xdr:ext cx="762000" cy="259045"/>
    <xdr:sp macro="" textlink="">
      <xdr:nvSpPr>
        <xdr:cNvPr id="221" name="テキスト ボックス 220"/>
        <xdr:cNvSpPr txBox="1"/>
      </xdr:nvSpPr>
      <xdr:spPr>
        <a:xfrm>
          <a:off x="1955800" y="1370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156507</xdr:rowOff>
    </xdr:from>
    <xdr:to>
      <xdr:col>7</xdr:col>
      <xdr:colOff>31750</xdr:colOff>
      <xdr:row>81</xdr:row>
      <xdr:rowOff>86657</xdr:rowOff>
    </xdr:to>
    <xdr:sp macro="" textlink="">
      <xdr:nvSpPr>
        <xdr:cNvPr id="222" name="楕円 221"/>
        <xdr:cNvSpPr/>
      </xdr:nvSpPr>
      <xdr:spPr>
        <a:xfrm>
          <a:off x="1397000" y="138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96834</xdr:rowOff>
    </xdr:from>
    <xdr:ext cx="762000" cy="259045"/>
    <xdr:sp macro="" textlink="">
      <xdr:nvSpPr>
        <xdr:cNvPr id="223" name="テキスト ボックス 222"/>
        <xdr:cNvSpPr txBox="1"/>
      </xdr:nvSpPr>
      <xdr:spPr>
        <a:xfrm>
          <a:off x="1066800" y="1364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日時点）のラスパイレス指数は、前年度から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ポイントの減少となっています。減少要因として、平成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年度の給料表の引き上げ率が国の引き上げ率よりも低かったこと等が挙げられます。今後も本市の人事委員会からの勧告及び報告を踏まえ、国家公務員の給与制度との均衡を図っていきます。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2" name="直線コネクタ 251"/>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5"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6" name="直線コネクタ 255"/>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41275</xdr:rowOff>
    </xdr:to>
    <xdr:cxnSp macro="">
      <xdr:nvCxnSpPr>
        <xdr:cNvPr id="257" name="直線コネクタ 256"/>
        <xdr:cNvCxnSpPr/>
      </xdr:nvCxnSpPr>
      <xdr:spPr>
        <a:xfrm flipV="1">
          <a:off x="16179800" y="1470554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41275</xdr:rowOff>
    </xdr:to>
    <xdr:cxnSp macro="">
      <xdr:nvCxnSpPr>
        <xdr:cNvPr id="260" name="直線コネクタ 259"/>
        <xdr:cNvCxnSpPr/>
      </xdr:nvCxnSpPr>
      <xdr:spPr>
        <a:xfrm>
          <a:off x="15290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61" name="フローチャート: 判断 260"/>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2" name="テキスト ボックス 261"/>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87</xdr:row>
      <xdr:rowOff>91016</xdr:rowOff>
    </xdr:to>
    <xdr:cxnSp macro="">
      <xdr:nvCxnSpPr>
        <xdr:cNvPr id="263" name="直線コネクタ 262"/>
        <xdr:cNvCxnSpPr/>
      </xdr:nvCxnSpPr>
      <xdr:spPr>
        <a:xfrm flipV="1">
          <a:off x="14401800" y="147859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91016</xdr:rowOff>
    </xdr:to>
    <xdr:cxnSp macro="">
      <xdr:nvCxnSpPr>
        <xdr:cNvPr id="266" name="直線コネクタ 265"/>
        <xdr:cNvCxnSpPr/>
      </xdr:nvCxnSpPr>
      <xdr:spPr>
        <a:xfrm>
          <a:off x="13512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9" name="フローチャート: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6" name="楕円 275"/>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7"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8" name="楕円 277"/>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9" name="テキスト ボックス 278"/>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1" name="テキスト ボックス 28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「定員管理の方針」（平成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年度）に基づき、施策の重要度・優先度等を勘案しながら、行政の合理化・能率化を図りつつ、適正な定員管理に取り組んできました。引き続き、適正な定員管理に取り組んでいきます。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3" name="直線コネクタ 312"/>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4"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5" name="直線コネクタ 314"/>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6"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7" name="直線コネクタ 316"/>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145415</xdr:rowOff>
    </xdr:from>
    <xdr:to>
      <xdr:col>81</xdr:col>
      <xdr:colOff>44450</xdr:colOff>
      <xdr:row>65</xdr:row>
      <xdr:rowOff>159893</xdr:rowOff>
    </xdr:to>
    <xdr:cxnSp macro="">
      <xdr:nvCxnSpPr>
        <xdr:cNvPr id="318" name="直線コネクタ 317"/>
        <xdr:cNvCxnSpPr/>
      </xdr:nvCxnSpPr>
      <xdr:spPr>
        <a:xfrm>
          <a:off x="16179800" y="1128966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9"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20" name="フローチャート: 判断 319"/>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145415</xdr:rowOff>
    </xdr:from>
    <xdr:to>
      <xdr:col>77</xdr:col>
      <xdr:colOff>44450</xdr:colOff>
      <xdr:row>65</xdr:row>
      <xdr:rowOff>147828</xdr:rowOff>
    </xdr:to>
    <xdr:cxnSp macro="">
      <xdr:nvCxnSpPr>
        <xdr:cNvPr id="321" name="直線コネクタ 320"/>
        <xdr:cNvCxnSpPr/>
      </xdr:nvCxnSpPr>
      <xdr:spPr>
        <a:xfrm flipV="1">
          <a:off x="15290800" y="1128966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2" name="フローチャート: 判断 321"/>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3" name="テキスト ボックス 322"/>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114808</xdr:rowOff>
    </xdr:from>
    <xdr:to>
      <xdr:col>72</xdr:col>
      <xdr:colOff>203200</xdr:colOff>
      <xdr:row>65</xdr:row>
      <xdr:rowOff>147828</xdr:rowOff>
    </xdr:to>
    <xdr:cxnSp macro="">
      <xdr:nvCxnSpPr>
        <xdr:cNvPr id="324" name="直線コネクタ 323"/>
        <xdr:cNvCxnSpPr/>
      </xdr:nvCxnSpPr>
      <xdr:spPr>
        <a:xfrm>
          <a:off x="14401800" y="10230358"/>
          <a:ext cx="8890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5" name="フローチャート: 判断 324"/>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6" name="テキスト ボックス 325"/>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114808</xdr:rowOff>
    </xdr:from>
    <xdr:to>
      <xdr:col>68</xdr:col>
      <xdr:colOff>152400</xdr:colOff>
      <xdr:row>59</xdr:row>
      <xdr:rowOff>119634</xdr:rowOff>
    </xdr:to>
    <xdr:cxnSp macro="">
      <xdr:nvCxnSpPr>
        <xdr:cNvPr id="327" name="直線コネクタ 326"/>
        <xdr:cNvCxnSpPr/>
      </xdr:nvCxnSpPr>
      <xdr:spPr>
        <a:xfrm flipV="1">
          <a:off x="13512800" y="102303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8" name="フローチャート: 判断 327"/>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9" name="テキスト ボックス 328"/>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30" name="フローチャート: 判断 329"/>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31" name="テキスト ボックス 330"/>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109093</xdr:rowOff>
    </xdr:from>
    <xdr:to>
      <xdr:col>81</xdr:col>
      <xdr:colOff>95250</xdr:colOff>
      <xdr:row>66</xdr:row>
      <xdr:rowOff>39243</xdr:rowOff>
    </xdr:to>
    <xdr:sp macro="" textlink="">
      <xdr:nvSpPr>
        <xdr:cNvPr id="337" name="楕円 336"/>
        <xdr:cNvSpPr/>
      </xdr:nvSpPr>
      <xdr:spPr>
        <a:xfrm>
          <a:off x="169672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81170</xdr:rowOff>
    </xdr:from>
    <xdr:ext cx="762000" cy="259045"/>
    <xdr:sp macro="" textlink="">
      <xdr:nvSpPr>
        <xdr:cNvPr id="338" name="定員管理の状況該当値テキスト"/>
        <xdr:cNvSpPr txBox="1"/>
      </xdr:nvSpPr>
      <xdr:spPr>
        <a:xfrm>
          <a:off x="17106900" y="1122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94615</xdr:rowOff>
    </xdr:from>
    <xdr:to>
      <xdr:col>77</xdr:col>
      <xdr:colOff>95250</xdr:colOff>
      <xdr:row>66</xdr:row>
      <xdr:rowOff>24765</xdr:rowOff>
    </xdr:to>
    <xdr:sp macro="" textlink="">
      <xdr:nvSpPr>
        <xdr:cNvPr id="339" name="楕円 338"/>
        <xdr:cNvSpPr/>
      </xdr:nvSpPr>
      <xdr:spPr>
        <a:xfrm>
          <a:off x="16129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9542</xdr:rowOff>
    </xdr:from>
    <xdr:ext cx="736600" cy="259045"/>
    <xdr:sp macro="" textlink="">
      <xdr:nvSpPr>
        <xdr:cNvPr id="340" name="テキスト ボックス 339"/>
        <xdr:cNvSpPr txBox="1"/>
      </xdr:nvSpPr>
      <xdr:spPr>
        <a:xfrm>
          <a:off x="15798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97028</xdr:rowOff>
    </xdr:from>
    <xdr:to>
      <xdr:col>73</xdr:col>
      <xdr:colOff>44450</xdr:colOff>
      <xdr:row>66</xdr:row>
      <xdr:rowOff>27178</xdr:rowOff>
    </xdr:to>
    <xdr:sp macro="" textlink="">
      <xdr:nvSpPr>
        <xdr:cNvPr id="341" name="楕円 340"/>
        <xdr:cNvSpPr/>
      </xdr:nvSpPr>
      <xdr:spPr>
        <a:xfrm>
          <a:off x="15240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11955</xdr:rowOff>
    </xdr:from>
    <xdr:ext cx="762000" cy="259045"/>
    <xdr:sp macro="" textlink="">
      <xdr:nvSpPr>
        <xdr:cNvPr id="342" name="テキスト ボックス 341"/>
        <xdr:cNvSpPr txBox="1"/>
      </xdr:nvSpPr>
      <xdr:spPr>
        <a:xfrm>
          <a:off x="14909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64008</xdr:rowOff>
    </xdr:from>
    <xdr:to>
      <xdr:col>68</xdr:col>
      <xdr:colOff>203200</xdr:colOff>
      <xdr:row>59</xdr:row>
      <xdr:rowOff>165608</xdr:rowOff>
    </xdr:to>
    <xdr:sp macro="" textlink="">
      <xdr:nvSpPr>
        <xdr:cNvPr id="343" name="楕円 342"/>
        <xdr:cNvSpPr/>
      </xdr:nvSpPr>
      <xdr:spPr>
        <a:xfrm>
          <a:off x="14351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150385</xdr:rowOff>
    </xdr:from>
    <xdr:ext cx="762000" cy="259045"/>
    <xdr:sp macro="" textlink="">
      <xdr:nvSpPr>
        <xdr:cNvPr id="344" name="テキスト ボックス 343"/>
        <xdr:cNvSpPr txBox="1"/>
      </xdr:nvSpPr>
      <xdr:spPr>
        <a:xfrm>
          <a:off x="14020800" y="102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68834</xdr:rowOff>
    </xdr:from>
    <xdr:to>
      <xdr:col>64</xdr:col>
      <xdr:colOff>152400</xdr:colOff>
      <xdr:row>59</xdr:row>
      <xdr:rowOff>170434</xdr:rowOff>
    </xdr:to>
    <xdr:sp macro="" textlink="">
      <xdr:nvSpPr>
        <xdr:cNvPr id="345" name="楕円 344"/>
        <xdr:cNvSpPr/>
      </xdr:nvSpPr>
      <xdr:spPr>
        <a:xfrm>
          <a:off x="13462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155211</xdr:rowOff>
    </xdr:from>
    <xdr:ext cx="762000" cy="259045"/>
    <xdr:sp macro="" textlink="">
      <xdr:nvSpPr>
        <xdr:cNvPr id="346" name="テキスト ボックス 345"/>
        <xdr:cNvSpPr txBox="1"/>
      </xdr:nvSpPr>
      <xdr:spPr>
        <a:xfrm>
          <a:off x="131318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借入抑制による地方債償還額の減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年度は、標準税収入額等の増及び公債費に係る下水道事業会計への繰出金の減などにより、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か年平均で前年より減少しました。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類似団体平均を下回っており、引き続き、建設事業の重点化や進度調整により、地方債借入額を抑制し、健全な実質公債費比率の維持に努めています。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6" name="直線コネクタ 375"/>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30339</xdr:rowOff>
    </xdr:to>
    <xdr:cxnSp macro="">
      <xdr:nvCxnSpPr>
        <xdr:cNvPr id="381" name="直線コネクタ 380"/>
        <xdr:cNvCxnSpPr/>
      </xdr:nvCxnSpPr>
      <xdr:spPr>
        <a:xfrm flipV="1">
          <a:off x="16179800" y="66230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2"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3" name="フローチャート: 判断 382"/>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30339</xdr:rowOff>
    </xdr:from>
    <xdr:to>
      <xdr:col>77</xdr:col>
      <xdr:colOff>44450</xdr:colOff>
      <xdr:row>40</xdr:row>
      <xdr:rowOff>6350</xdr:rowOff>
    </xdr:to>
    <xdr:cxnSp macro="">
      <xdr:nvCxnSpPr>
        <xdr:cNvPr id="384" name="直線コネクタ 383"/>
        <xdr:cNvCxnSpPr/>
      </xdr:nvCxnSpPr>
      <xdr:spPr>
        <a:xfrm flipV="1">
          <a:off x="15290800" y="67168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41</xdr:row>
      <xdr:rowOff>22578</xdr:rowOff>
    </xdr:to>
    <xdr:cxnSp macro="">
      <xdr:nvCxnSpPr>
        <xdr:cNvPr id="387" name="直線コネクタ 386"/>
        <xdr:cNvCxnSpPr/>
      </xdr:nvCxnSpPr>
      <xdr:spPr>
        <a:xfrm flipV="1">
          <a:off x="14401800" y="68643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8" name="フローチャート: 判断 387"/>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9" name="テキスト ボックス 388"/>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22578</xdr:rowOff>
    </xdr:from>
    <xdr:to>
      <xdr:col>68</xdr:col>
      <xdr:colOff>152400</xdr:colOff>
      <xdr:row>42</xdr:row>
      <xdr:rowOff>52211</xdr:rowOff>
    </xdr:to>
    <xdr:cxnSp macro="">
      <xdr:nvCxnSpPr>
        <xdr:cNvPr id="390" name="直線コネクタ 389"/>
        <xdr:cNvCxnSpPr/>
      </xdr:nvCxnSpPr>
      <xdr:spPr>
        <a:xfrm flipV="1">
          <a:off x="13512800" y="705202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91" name="フローチャート: 判断 390"/>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2" name="テキスト ボックス 391"/>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4" name="テキスト ボックス 393"/>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150989</xdr:rowOff>
    </xdr:from>
    <xdr:to>
      <xdr:col>77</xdr:col>
      <xdr:colOff>95250</xdr:colOff>
      <xdr:row>39</xdr:row>
      <xdr:rowOff>81139</xdr:rowOff>
    </xdr:to>
    <xdr:sp macro="" textlink="">
      <xdr:nvSpPr>
        <xdr:cNvPr id="402" name="楕円 401"/>
        <xdr:cNvSpPr/>
      </xdr:nvSpPr>
      <xdr:spPr>
        <a:xfrm>
          <a:off x="16129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91316</xdr:rowOff>
    </xdr:from>
    <xdr:ext cx="736600" cy="259045"/>
    <xdr:sp macro="" textlink="">
      <xdr:nvSpPr>
        <xdr:cNvPr id="403" name="テキスト ボックス 402"/>
        <xdr:cNvSpPr txBox="1"/>
      </xdr:nvSpPr>
      <xdr:spPr>
        <a:xfrm>
          <a:off x="15798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4" name="楕円 403"/>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5" name="テキスト ボックス 404"/>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06" name="楕円 405"/>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407" name="テキスト ボックス 406"/>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408" name="楕円 407"/>
        <xdr:cNvSpPr/>
      </xdr:nvSpPr>
      <xdr:spPr>
        <a:xfrm>
          <a:off x="13462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409" name="テキスト ボックス 408"/>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年以降は交付税全額算入分を除いた地方債借入額と償還額の差し引きはマイナスを維持しています。平成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地方債の発行抑制による地方債残高の減少や、職員数の削減による退職手当支給予定額の減により、改善傾向にありました。平成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県費負担教職員の権限移譲に伴う退職手当支給予定額の増により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増加しましたが、平成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支給水準の引下げによる退職手当支給見込額の減や下水道事業債の残高減少により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減少しました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類似団体と比較しても良好な水準にあります。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8" name="直線コネクタ 437"/>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9"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40" name="直線コネクタ 439"/>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45170</xdr:rowOff>
    </xdr:from>
    <xdr:to>
      <xdr:col>81</xdr:col>
      <xdr:colOff>44450</xdr:colOff>
      <xdr:row>14</xdr:row>
      <xdr:rowOff>117560</xdr:rowOff>
    </xdr:to>
    <xdr:cxnSp macro="">
      <xdr:nvCxnSpPr>
        <xdr:cNvPr id="443" name="直線コネクタ 442"/>
        <xdr:cNvCxnSpPr/>
      </xdr:nvCxnSpPr>
      <xdr:spPr>
        <a:xfrm flipV="1">
          <a:off x="16179800" y="24454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4"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5" name="フローチャート: 判断 444"/>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78952</xdr:rowOff>
    </xdr:from>
    <xdr:to>
      <xdr:col>77</xdr:col>
      <xdr:colOff>44450</xdr:colOff>
      <xdr:row>14</xdr:row>
      <xdr:rowOff>117560</xdr:rowOff>
    </xdr:to>
    <xdr:cxnSp macro="">
      <xdr:nvCxnSpPr>
        <xdr:cNvPr id="446" name="直線コネクタ 445"/>
        <xdr:cNvCxnSpPr/>
      </xdr:nvCxnSpPr>
      <xdr:spPr>
        <a:xfrm>
          <a:off x="15290800" y="24792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7" name="フローチャート: 判断 446"/>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8" name="テキスト ボックス 447"/>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78952</xdr:rowOff>
    </xdr:from>
    <xdr:to>
      <xdr:col>72</xdr:col>
      <xdr:colOff>203200</xdr:colOff>
      <xdr:row>15</xdr:row>
      <xdr:rowOff>21717</xdr:rowOff>
    </xdr:to>
    <xdr:cxnSp macro="">
      <xdr:nvCxnSpPr>
        <xdr:cNvPr id="449" name="直線コネクタ 448"/>
        <xdr:cNvCxnSpPr/>
      </xdr:nvCxnSpPr>
      <xdr:spPr>
        <a:xfrm flipV="1">
          <a:off x="14401800" y="2479252"/>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50" name="フローチャート: 判断 449"/>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51" name="テキスト ボックス 450"/>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21717</xdr:rowOff>
    </xdr:from>
    <xdr:to>
      <xdr:col>68</xdr:col>
      <xdr:colOff>152400</xdr:colOff>
      <xdr:row>15</xdr:row>
      <xdr:rowOff>147997</xdr:rowOff>
    </xdr:to>
    <xdr:cxnSp macro="">
      <xdr:nvCxnSpPr>
        <xdr:cNvPr id="452" name="直線コネクタ 451"/>
        <xdr:cNvCxnSpPr/>
      </xdr:nvCxnSpPr>
      <xdr:spPr>
        <a:xfrm flipV="1">
          <a:off x="13512800" y="2593467"/>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3" name="フローチャート: 判断 452"/>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4" name="テキスト ボックス 453"/>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5" name="フローチャート: 判断 454"/>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6" name="テキスト ボックス 455"/>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165820</xdr:rowOff>
    </xdr:from>
    <xdr:to>
      <xdr:col>81</xdr:col>
      <xdr:colOff>95250</xdr:colOff>
      <xdr:row>14</xdr:row>
      <xdr:rowOff>95970</xdr:rowOff>
    </xdr:to>
    <xdr:sp macro="" textlink="">
      <xdr:nvSpPr>
        <xdr:cNvPr id="462" name="楕円 461"/>
        <xdr:cNvSpPr/>
      </xdr:nvSpPr>
      <xdr:spPr>
        <a:xfrm>
          <a:off x="169672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87097</xdr:rowOff>
    </xdr:from>
    <xdr:ext cx="762000" cy="259045"/>
    <xdr:sp macro="" textlink="">
      <xdr:nvSpPr>
        <xdr:cNvPr id="463" name="将来負担の状況該当値テキスト"/>
        <xdr:cNvSpPr txBox="1"/>
      </xdr:nvSpPr>
      <xdr:spPr>
        <a:xfrm>
          <a:off x="17106900" y="231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66760</xdr:rowOff>
    </xdr:from>
    <xdr:to>
      <xdr:col>77</xdr:col>
      <xdr:colOff>95250</xdr:colOff>
      <xdr:row>14</xdr:row>
      <xdr:rowOff>168360</xdr:rowOff>
    </xdr:to>
    <xdr:sp macro="" textlink="">
      <xdr:nvSpPr>
        <xdr:cNvPr id="464" name="楕円 463"/>
        <xdr:cNvSpPr/>
      </xdr:nvSpPr>
      <xdr:spPr>
        <a:xfrm>
          <a:off x="16129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7087</xdr:rowOff>
    </xdr:from>
    <xdr:ext cx="736600" cy="259045"/>
    <xdr:sp macro="" textlink="">
      <xdr:nvSpPr>
        <xdr:cNvPr id="465" name="テキスト ボックス 464"/>
        <xdr:cNvSpPr txBox="1"/>
      </xdr:nvSpPr>
      <xdr:spPr>
        <a:xfrm>
          <a:off x="15798800" y="223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28152</xdr:rowOff>
    </xdr:from>
    <xdr:to>
      <xdr:col>73</xdr:col>
      <xdr:colOff>44450</xdr:colOff>
      <xdr:row>14</xdr:row>
      <xdr:rowOff>129752</xdr:rowOff>
    </xdr:to>
    <xdr:sp macro="" textlink="">
      <xdr:nvSpPr>
        <xdr:cNvPr id="466" name="楕円 465"/>
        <xdr:cNvSpPr/>
      </xdr:nvSpPr>
      <xdr:spPr>
        <a:xfrm>
          <a:off x="15240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139929</xdr:rowOff>
    </xdr:from>
    <xdr:ext cx="762000" cy="259045"/>
    <xdr:sp macro="" textlink="">
      <xdr:nvSpPr>
        <xdr:cNvPr id="467" name="テキスト ボックス 466"/>
        <xdr:cNvSpPr txBox="1"/>
      </xdr:nvSpPr>
      <xdr:spPr>
        <a:xfrm>
          <a:off x="14909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142367</xdr:rowOff>
    </xdr:from>
    <xdr:to>
      <xdr:col>68</xdr:col>
      <xdr:colOff>203200</xdr:colOff>
      <xdr:row>15</xdr:row>
      <xdr:rowOff>72517</xdr:rowOff>
    </xdr:to>
    <xdr:sp macro="" textlink="">
      <xdr:nvSpPr>
        <xdr:cNvPr id="468" name="楕円 467"/>
        <xdr:cNvSpPr/>
      </xdr:nvSpPr>
      <xdr:spPr>
        <a:xfrm>
          <a:off x="14351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82694</xdr:rowOff>
    </xdr:from>
    <xdr:ext cx="762000" cy="259045"/>
    <xdr:sp macro="" textlink="">
      <xdr:nvSpPr>
        <xdr:cNvPr id="469" name="テキスト ボックス 468"/>
        <xdr:cNvSpPr txBox="1"/>
      </xdr:nvSpPr>
      <xdr:spPr>
        <a:xfrm>
          <a:off x="14020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97197</xdr:rowOff>
    </xdr:from>
    <xdr:to>
      <xdr:col>64</xdr:col>
      <xdr:colOff>152400</xdr:colOff>
      <xdr:row>16</xdr:row>
      <xdr:rowOff>27347</xdr:rowOff>
    </xdr:to>
    <xdr:sp macro="" textlink="">
      <xdr:nvSpPr>
        <xdr:cNvPr id="470" name="楕円 469"/>
        <xdr:cNvSpPr/>
      </xdr:nvSpPr>
      <xdr:spPr>
        <a:xfrm>
          <a:off x="13462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37524</xdr:rowOff>
    </xdr:from>
    <xdr:ext cx="762000" cy="259045"/>
    <xdr:sp macro="" textlink="">
      <xdr:nvSpPr>
        <xdr:cNvPr id="471" name="テキスト ボックス 470"/>
        <xdr:cNvSpPr txBox="1"/>
      </xdr:nvSpPr>
      <xdr:spPr>
        <a:xfrm>
          <a:off x="13131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年度から県費負担教職員の権限移譲に伴い大きく増加しています。平成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年度においては、退職手当の減少などにより</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百万円減少しました。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107950</xdr:rowOff>
    </xdr:to>
    <xdr:cxnSp macro="">
      <xdr:nvCxnSpPr>
        <xdr:cNvPr id="66" name="直線コネクタ 65"/>
        <xdr:cNvCxnSpPr/>
      </xdr:nvCxnSpPr>
      <xdr:spPr>
        <a:xfrm flipV="1">
          <a:off x="3987800" y="675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19050</xdr:rowOff>
    </xdr:from>
    <xdr:to>
      <xdr:col>19</xdr:col>
      <xdr:colOff>187325</xdr:colOff>
      <xdr:row>39</xdr:row>
      <xdr:rowOff>107950</xdr:rowOff>
    </xdr:to>
    <xdr:cxnSp macro="">
      <xdr:nvCxnSpPr>
        <xdr:cNvPr id="69" name="直線コネクタ 68"/>
        <xdr:cNvCxnSpPr/>
      </xdr:nvCxnSpPr>
      <xdr:spPr>
        <a:xfrm>
          <a:off x="3098800" y="56769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152400</xdr:rowOff>
    </xdr:from>
    <xdr:to>
      <xdr:col>15</xdr:col>
      <xdr:colOff>98425</xdr:colOff>
      <xdr:row>33</xdr:row>
      <xdr:rowOff>19050</xdr:rowOff>
    </xdr:to>
    <xdr:cxnSp macro="">
      <xdr:nvCxnSpPr>
        <xdr:cNvPr id="72" name="直線コネクタ 71"/>
        <xdr:cNvCxnSpPr/>
      </xdr:nvCxnSpPr>
      <xdr:spPr>
        <a:xfrm>
          <a:off x="2209800" y="563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76200</xdr:rowOff>
    </xdr:from>
    <xdr:to>
      <xdr:col>11</xdr:col>
      <xdr:colOff>9525</xdr:colOff>
      <xdr:row>32</xdr:row>
      <xdr:rowOff>152400</xdr:rowOff>
    </xdr:to>
    <xdr:cxnSp macro="">
      <xdr:nvCxnSpPr>
        <xdr:cNvPr id="75" name="直線コネクタ 74"/>
        <xdr:cNvCxnSpPr/>
      </xdr:nvCxnSpPr>
      <xdr:spPr>
        <a:xfrm>
          <a:off x="1320800" y="556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79" name="テキスト ボックス 78"/>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139700</xdr:rowOff>
    </xdr:from>
    <xdr:to>
      <xdr:col>15</xdr:col>
      <xdr:colOff>149225</xdr:colOff>
      <xdr:row>33</xdr:row>
      <xdr:rowOff>69850</xdr:rowOff>
    </xdr:to>
    <xdr:sp macro="" textlink="">
      <xdr:nvSpPr>
        <xdr:cNvPr id="89" name="楕円 88"/>
        <xdr:cNvSpPr/>
      </xdr:nvSpPr>
      <xdr:spPr>
        <a:xfrm>
          <a:off x="3048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101600</xdr:rowOff>
    </xdr:from>
    <xdr:to>
      <xdr:col>11</xdr:col>
      <xdr:colOff>60325</xdr:colOff>
      <xdr:row>33</xdr:row>
      <xdr:rowOff>31750</xdr:rowOff>
    </xdr:to>
    <xdr:sp macro="" textlink="">
      <xdr:nvSpPr>
        <xdr:cNvPr id="91" name="楕円 90"/>
        <xdr:cNvSpPr/>
      </xdr:nvSpPr>
      <xdr:spPr>
        <a:xfrm>
          <a:off x="2159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25400</xdr:rowOff>
    </xdr:from>
    <xdr:to>
      <xdr:col>6</xdr:col>
      <xdr:colOff>171450</xdr:colOff>
      <xdr:row>32</xdr:row>
      <xdr:rowOff>127000</xdr:rowOff>
    </xdr:to>
    <xdr:sp macro="" textlink="">
      <xdr:nvSpPr>
        <xdr:cNvPr id="93" name="楕円 92"/>
        <xdr:cNvSpPr/>
      </xdr:nvSpPr>
      <xdr:spPr>
        <a:xfrm>
          <a:off x="1270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137177</xdr:rowOff>
    </xdr:from>
    <xdr:ext cx="762000" cy="259045"/>
    <xdr:sp macro="" textlink="">
      <xdr:nvSpPr>
        <xdr:cNvPr id="94" name="テキスト ボックス 93"/>
        <xdr:cNvSpPr txBox="1"/>
      </xdr:nvSpPr>
      <xdr:spPr>
        <a:xfrm>
          <a:off x="939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百万円の減となっています。要因としては、国庫補助金等の増加により児童館の運営費委託料が減少したことなどによるものです。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要因としては、福祉総合システム包括外部委託料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、当新田環境センター運営費や指定管理委託料の増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）、大型電子計算機の廃止に伴う賃貸借料の減（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63500</xdr:rowOff>
    </xdr:from>
    <xdr:to>
      <xdr:col>82</xdr:col>
      <xdr:colOff>107950</xdr:colOff>
      <xdr:row>16</xdr:row>
      <xdr:rowOff>88900</xdr:rowOff>
    </xdr:to>
    <xdr:cxnSp macro="">
      <xdr:nvCxnSpPr>
        <xdr:cNvPr id="127" name="直線コネクタ 126"/>
        <xdr:cNvCxnSpPr/>
      </xdr:nvCxnSpPr>
      <xdr:spPr>
        <a:xfrm flipV="1">
          <a:off x="15671800" y="280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133350</xdr:rowOff>
    </xdr:to>
    <xdr:cxnSp macro="">
      <xdr:nvCxnSpPr>
        <xdr:cNvPr id="130" name="直線コネクタ 129"/>
        <xdr:cNvCxnSpPr/>
      </xdr:nvCxnSpPr>
      <xdr:spPr>
        <a:xfrm flipV="1">
          <a:off x="14782800" y="2832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133350</xdr:rowOff>
    </xdr:to>
    <xdr:cxnSp macro="">
      <xdr:nvCxnSpPr>
        <xdr:cNvPr id="133" name="直線コネクタ 132"/>
        <xdr:cNvCxnSpPr/>
      </xdr:nvCxnSpPr>
      <xdr:spPr>
        <a:xfrm>
          <a:off x="13893800" y="302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5" name="テキスト ボックス 134"/>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57150</xdr:rowOff>
    </xdr:from>
    <xdr:to>
      <xdr:col>69</xdr:col>
      <xdr:colOff>92075</xdr:colOff>
      <xdr:row>17</xdr:row>
      <xdr:rowOff>107950</xdr:rowOff>
    </xdr:to>
    <xdr:cxnSp macro="">
      <xdr:nvCxnSpPr>
        <xdr:cNvPr id="136" name="直線コネクタ 135"/>
        <xdr:cNvCxnSpPr/>
      </xdr:nvCxnSpPr>
      <xdr:spPr>
        <a:xfrm>
          <a:off x="13004800" y="297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29227</xdr:rowOff>
    </xdr:from>
    <xdr:ext cx="762000" cy="259045"/>
    <xdr:sp macro="" textlink="">
      <xdr:nvSpPr>
        <xdr:cNvPr id="147"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51" name="テキスト ボックス 150"/>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3" name="テキスト ボックス 152"/>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4" name="楕円 153"/>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118127</xdr:rowOff>
    </xdr:from>
    <xdr:ext cx="762000" cy="259045"/>
    <xdr:sp macro="" textlink="">
      <xdr:nvSpPr>
        <xdr:cNvPr id="155" name="テキスト ボックス 154"/>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年度以降増加傾向にあり、要因としては障害者総合支援法による介護給付費や訓練等給付費の増、保育関係経費の増等が挙げられます。平成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も同様の傾向にあり、前年度比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78015</xdr:rowOff>
    </xdr:to>
    <xdr:cxnSp macro="">
      <xdr:nvCxnSpPr>
        <xdr:cNvPr id="190" name="直線コネクタ 189"/>
        <xdr:cNvCxnSpPr/>
      </xdr:nvCxnSpPr>
      <xdr:spPr>
        <a:xfrm>
          <a:off x="3987800" y="95975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159657</xdr:rowOff>
    </xdr:to>
    <xdr:cxnSp macro="">
      <xdr:nvCxnSpPr>
        <xdr:cNvPr id="193" name="直線コネクタ 192"/>
        <xdr:cNvCxnSpPr/>
      </xdr:nvCxnSpPr>
      <xdr:spPr>
        <a:xfrm flipV="1">
          <a:off x="3098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5" name="テキスト ボックス 194"/>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159657</xdr:rowOff>
    </xdr:to>
    <xdr:cxnSp macro="">
      <xdr:nvCxnSpPr>
        <xdr:cNvPr id="196" name="直線コネクタ 195"/>
        <xdr:cNvCxnSpPr/>
      </xdr:nvCxnSpPr>
      <xdr:spPr>
        <a:xfrm>
          <a:off x="2209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99" name="直線コネクタ 198"/>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3" name="テキスト ボックス 202"/>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0"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1" name="楕円 210"/>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2" name="テキスト ボックス 211"/>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3" name="楕円 212"/>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14" name="テキスト ボックス 213"/>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8" name="テキスト ボックス 21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億円の増となっています。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これは後期高齢者医療広域連合繰出金が減少した一方、道路維持修繕などの維持補修費が増加したためです。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過去の増要因としては、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岡山市立総合医療センターへの転貸債による貸付金の増（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）、国民健康保険事業繰出金の増（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）、後期高齢者医療繰出金の増（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、後期高齢者医療広域連合繰出金の増（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31750</xdr:rowOff>
    </xdr:to>
    <xdr:cxnSp macro="">
      <xdr:nvCxnSpPr>
        <xdr:cNvPr id="251" name="直線コネクタ 250"/>
        <xdr:cNvCxnSpPr/>
      </xdr:nvCxnSpPr>
      <xdr:spPr>
        <a:xfrm>
          <a:off x="15671800" y="9613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57</xdr:row>
      <xdr:rowOff>88900</xdr:rowOff>
    </xdr:to>
    <xdr:cxnSp macro="">
      <xdr:nvCxnSpPr>
        <xdr:cNvPr id="254" name="直線コネクタ 253"/>
        <xdr:cNvCxnSpPr/>
      </xdr:nvCxnSpPr>
      <xdr:spPr>
        <a:xfrm flipV="1">
          <a:off x="14782800" y="9613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6" name="テキスト ボックス 255"/>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88900</xdr:rowOff>
    </xdr:to>
    <xdr:cxnSp macro="">
      <xdr:nvCxnSpPr>
        <xdr:cNvPr id="257" name="直線コネクタ 256"/>
        <xdr:cNvCxnSpPr/>
      </xdr:nvCxnSpPr>
      <xdr:spPr>
        <a:xfrm>
          <a:off x="13893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59" name="テキスト ボックス 258"/>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146050</xdr:rowOff>
    </xdr:from>
    <xdr:to>
      <xdr:col>69</xdr:col>
      <xdr:colOff>92075</xdr:colOff>
      <xdr:row>57</xdr:row>
      <xdr:rowOff>31750</xdr:rowOff>
    </xdr:to>
    <xdr:cxnSp macro="">
      <xdr:nvCxnSpPr>
        <xdr:cNvPr id="260" name="直線コネクタ 259"/>
        <xdr:cNvCxnSpPr/>
      </xdr:nvCxnSpPr>
      <xdr:spPr>
        <a:xfrm>
          <a:off x="13004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2" name="テキスト ボックス 261"/>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70" name="楕円 269"/>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124477</xdr:rowOff>
    </xdr:from>
    <xdr:ext cx="762000" cy="259045"/>
    <xdr:sp macro="" textlink="">
      <xdr:nvSpPr>
        <xdr:cNvPr id="271" name="その他該当値テキスト"/>
        <xdr:cNvSpPr txBox="1"/>
      </xdr:nvSpPr>
      <xdr:spPr>
        <a:xfrm>
          <a:off x="16598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3" name="テキスト ボックス 272"/>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38100</xdr:rowOff>
    </xdr:from>
    <xdr:to>
      <xdr:col>74</xdr:col>
      <xdr:colOff>31750</xdr:colOff>
      <xdr:row>57</xdr:row>
      <xdr:rowOff>139700</xdr:rowOff>
    </xdr:to>
    <xdr:sp macro="" textlink="">
      <xdr:nvSpPr>
        <xdr:cNvPr id="274" name="楕円 273"/>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124477</xdr:rowOff>
    </xdr:from>
    <xdr:ext cx="762000" cy="259045"/>
    <xdr:sp macro="" textlink="">
      <xdr:nvSpPr>
        <xdr:cNvPr id="275" name="テキスト ボックス 274"/>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78" name="楕円 277"/>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79" name="テキスト ボックス 278"/>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年度は、下水道事業会計負担金が減少した一方で、放課後児童クラブ補助金や病院事業会計負担金が増加したことにより、前年度と比べ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百万円の微増となっています。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107950</xdr:rowOff>
    </xdr:from>
    <xdr:to>
      <xdr:col>82</xdr:col>
      <xdr:colOff>107950</xdr:colOff>
      <xdr:row>34</xdr:row>
      <xdr:rowOff>127000</xdr:rowOff>
    </xdr:to>
    <xdr:cxnSp macro="">
      <xdr:nvCxnSpPr>
        <xdr:cNvPr id="312" name="直線コネクタ 311"/>
        <xdr:cNvCxnSpPr/>
      </xdr:nvCxnSpPr>
      <xdr:spPr>
        <a:xfrm flipV="1">
          <a:off x="15671800" y="593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3"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165100</xdr:rowOff>
    </xdr:to>
    <xdr:cxnSp macro="">
      <xdr:nvCxnSpPr>
        <xdr:cNvPr id="315" name="直線コネクタ 314"/>
        <xdr:cNvCxnSpPr/>
      </xdr:nvCxnSpPr>
      <xdr:spPr>
        <a:xfrm flipV="1">
          <a:off x="14782800" y="595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165100</xdr:rowOff>
    </xdr:to>
    <xdr:cxnSp macro="">
      <xdr:nvCxnSpPr>
        <xdr:cNvPr id="318" name="直線コネクタ 317"/>
        <xdr:cNvCxnSpPr/>
      </xdr:nvCxnSpPr>
      <xdr:spPr>
        <a:xfrm>
          <a:off x="13893800" y="608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127000</xdr:rowOff>
    </xdr:to>
    <xdr:cxnSp macro="">
      <xdr:nvCxnSpPr>
        <xdr:cNvPr id="321" name="直線コネクタ 320"/>
        <xdr:cNvCxnSpPr/>
      </xdr:nvCxnSpPr>
      <xdr:spPr>
        <a:xfrm flipV="1">
          <a:off x="13004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57150</xdr:rowOff>
    </xdr:from>
    <xdr:to>
      <xdr:col>82</xdr:col>
      <xdr:colOff>158750</xdr:colOff>
      <xdr:row>34</xdr:row>
      <xdr:rowOff>158750</xdr:rowOff>
    </xdr:to>
    <xdr:sp macro="" textlink="">
      <xdr:nvSpPr>
        <xdr:cNvPr id="331" name="楕円 330"/>
        <xdr:cNvSpPr/>
      </xdr:nvSpPr>
      <xdr:spPr>
        <a:xfrm>
          <a:off x="16459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73677</xdr:rowOff>
    </xdr:from>
    <xdr:ext cx="762000" cy="259045"/>
    <xdr:sp macro="" textlink="">
      <xdr:nvSpPr>
        <xdr:cNvPr id="332" name="補助費等該当値テキスト"/>
        <xdr:cNvSpPr txBox="1"/>
      </xdr:nvSpPr>
      <xdr:spPr>
        <a:xfrm>
          <a:off x="16598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3" name="楕円 332"/>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4" name="テキスト ボックス 333"/>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35" name="楕円 334"/>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36" name="テキスト ボックス 335"/>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7" name="楕円 336"/>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38" name="テキスト ボックス 337"/>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9" name="楕円 338"/>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40" name="テキスト ボックス 339"/>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これは、借入抑制により減少していた地方債償還額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臨時財政対策債などの償還額の増に伴い増加したことが要因です。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類似団体平均より下回っており、引き続き、建設事業の重点化や進度調整により、地方債借入額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の平準化を図ります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29028</xdr:rowOff>
    </xdr:from>
    <xdr:to>
      <xdr:col>24</xdr:col>
      <xdr:colOff>25400</xdr:colOff>
      <xdr:row>74</xdr:row>
      <xdr:rowOff>110672</xdr:rowOff>
    </xdr:to>
    <xdr:cxnSp macro="">
      <xdr:nvCxnSpPr>
        <xdr:cNvPr id="375" name="直線コネクタ 374"/>
        <xdr:cNvCxnSpPr/>
      </xdr:nvCxnSpPr>
      <xdr:spPr>
        <a:xfrm>
          <a:off x="3987800" y="127163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6"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29028</xdr:rowOff>
    </xdr:from>
    <xdr:to>
      <xdr:col>19</xdr:col>
      <xdr:colOff>187325</xdr:colOff>
      <xdr:row>76</xdr:row>
      <xdr:rowOff>94343</xdr:rowOff>
    </xdr:to>
    <xdr:cxnSp macro="">
      <xdr:nvCxnSpPr>
        <xdr:cNvPr id="378" name="直線コネクタ 377"/>
        <xdr:cNvCxnSpPr/>
      </xdr:nvCxnSpPr>
      <xdr:spPr>
        <a:xfrm flipV="1">
          <a:off x="3098800" y="12716328"/>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0" name="テキスト ボックス 379"/>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94343</xdr:rowOff>
    </xdr:from>
    <xdr:to>
      <xdr:col>15</xdr:col>
      <xdr:colOff>98425</xdr:colOff>
      <xdr:row>77</xdr:row>
      <xdr:rowOff>53521</xdr:rowOff>
    </xdr:to>
    <xdr:cxnSp macro="">
      <xdr:nvCxnSpPr>
        <xdr:cNvPr id="381" name="直線コネクタ 380"/>
        <xdr:cNvCxnSpPr/>
      </xdr:nvCxnSpPr>
      <xdr:spPr>
        <a:xfrm flipV="1">
          <a:off x="2209800" y="131245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3" name="テキスト ボックス 382"/>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53521</xdr:rowOff>
    </xdr:from>
    <xdr:to>
      <xdr:col>11</xdr:col>
      <xdr:colOff>9525</xdr:colOff>
      <xdr:row>78</xdr:row>
      <xdr:rowOff>61686</xdr:rowOff>
    </xdr:to>
    <xdr:cxnSp macro="">
      <xdr:nvCxnSpPr>
        <xdr:cNvPr id="384" name="直線コネクタ 383"/>
        <xdr:cNvCxnSpPr/>
      </xdr:nvCxnSpPr>
      <xdr:spPr>
        <a:xfrm flipV="1">
          <a:off x="1320800" y="132551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6" name="テキスト ボックス 385"/>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88" name="テキスト ボックス 387"/>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59872</xdr:rowOff>
    </xdr:from>
    <xdr:to>
      <xdr:col>24</xdr:col>
      <xdr:colOff>76200</xdr:colOff>
      <xdr:row>74</xdr:row>
      <xdr:rowOff>161472</xdr:rowOff>
    </xdr:to>
    <xdr:sp macro="" textlink="">
      <xdr:nvSpPr>
        <xdr:cNvPr id="394" name="楕円 393"/>
        <xdr:cNvSpPr/>
      </xdr:nvSpPr>
      <xdr:spPr>
        <a:xfrm>
          <a:off x="47752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76399</xdr:rowOff>
    </xdr:from>
    <xdr:ext cx="762000" cy="259045"/>
    <xdr:sp macro="" textlink="">
      <xdr:nvSpPr>
        <xdr:cNvPr id="395" name="公債費該当値テキスト"/>
        <xdr:cNvSpPr txBox="1"/>
      </xdr:nvSpPr>
      <xdr:spPr>
        <a:xfrm>
          <a:off x="4914900" y="1259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149678</xdr:rowOff>
    </xdr:from>
    <xdr:to>
      <xdr:col>20</xdr:col>
      <xdr:colOff>38100</xdr:colOff>
      <xdr:row>74</xdr:row>
      <xdr:rowOff>79828</xdr:rowOff>
    </xdr:to>
    <xdr:sp macro="" textlink="">
      <xdr:nvSpPr>
        <xdr:cNvPr id="396" name="楕円 395"/>
        <xdr:cNvSpPr/>
      </xdr:nvSpPr>
      <xdr:spPr>
        <a:xfrm>
          <a:off x="3937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90005</xdr:rowOff>
    </xdr:from>
    <xdr:ext cx="736600" cy="259045"/>
    <xdr:sp macro="" textlink="">
      <xdr:nvSpPr>
        <xdr:cNvPr id="397" name="テキスト ボックス 396"/>
        <xdr:cNvSpPr txBox="1"/>
      </xdr:nvSpPr>
      <xdr:spPr>
        <a:xfrm>
          <a:off x="3606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43543</xdr:rowOff>
    </xdr:from>
    <xdr:to>
      <xdr:col>15</xdr:col>
      <xdr:colOff>149225</xdr:colOff>
      <xdr:row>76</xdr:row>
      <xdr:rowOff>145143</xdr:rowOff>
    </xdr:to>
    <xdr:sp macro="" textlink="">
      <xdr:nvSpPr>
        <xdr:cNvPr id="398" name="楕円 397"/>
        <xdr:cNvSpPr/>
      </xdr:nvSpPr>
      <xdr:spPr>
        <a:xfrm>
          <a:off x="3048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155320</xdr:rowOff>
    </xdr:from>
    <xdr:ext cx="762000" cy="259045"/>
    <xdr:sp macro="" textlink="">
      <xdr:nvSpPr>
        <xdr:cNvPr id="399" name="テキスト ボックス 398"/>
        <xdr:cNvSpPr txBox="1"/>
      </xdr:nvSpPr>
      <xdr:spPr>
        <a:xfrm>
          <a:off x="2717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2721</xdr:rowOff>
    </xdr:from>
    <xdr:to>
      <xdr:col>11</xdr:col>
      <xdr:colOff>60325</xdr:colOff>
      <xdr:row>77</xdr:row>
      <xdr:rowOff>104321</xdr:rowOff>
    </xdr:to>
    <xdr:sp macro="" textlink="">
      <xdr:nvSpPr>
        <xdr:cNvPr id="400" name="楕円 399"/>
        <xdr:cNvSpPr/>
      </xdr:nvSpPr>
      <xdr:spPr>
        <a:xfrm>
          <a:off x="2159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114498</xdr:rowOff>
    </xdr:from>
    <xdr:ext cx="762000" cy="259045"/>
    <xdr:sp macro="" textlink="">
      <xdr:nvSpPr>
        <xdr:cNvPr id="401" name="テキスト ボックス 400"/>
        <xdr:cNvSpPr txBox="1"/>
      </xdr:nvSpPr>
      <xdr:spPr>
        <a:xfrm>
          <a:off x="1828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402" name="楕円 401"/>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403" name="テキスト ボックス 402"/>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年度は県費負担教職員の権限移譲に伴う人件費の増などにより</a:t>
          </a:r>
          <a:r>
            <a:rPr kumimoji="1" lang="en-US" altLang="ja-JP" sz="1300" baseline="0">
              <a:latin typeface="ＭＳ Ｐゴシック" panose="020B0600070205080204" pitchFamily="50" charset="-128"/>
              <a:ea typeface="ＭＳ Ｐゴシック" panose="020B0600070205080204" pitchFamily="50" charset="-128"/>
            </a:rPr>
            <a:t>3.7</a:t>
          </a:r>
          <a:r>
            <a:rPr kumimoji="1" lang="ja-JP" altLang="en-US" sz="1300" baseline="0">
              <a:latin typeface="ＭＳ Ｐゴシック" panose="020B0600070205080204" pitchFamily="50" charset="-128"/>
              <a:ea typeface="ＭＳ Ｐゴシック" panose="020B0600070205080204" pitchFamily="50" charset="-128"/>
            </a:rPr>
            <a:t>ポイントの増となり、平成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年度においても同率となっています。類似団体と比べると</a:t>
          </a:r>
          <a:r>
            <a:rPr kumimoji="1" lang="en-US" altLang="ja-JP" sz="1300" baseline="0">
              <a:latin typeface="ＭＳ Ｐゴシック" panose="020B0600070205080204" pitchFamily="50" charset="-128"/>
              <a:ea typeface="ＭＳ Ｐゴシック" panose="020B0600070205080204" pitchFamily="50" charset="-128"/>
            </a:rPr>
            <a:t>4.4</a:t>
          </a:r>
          <a:r>
            <a:rPr kumimoji="1" lang="ja-JP" altLang="en-US" sz="1300" baseline="0">
              <a:latin typeface="ＭＳ Ｐゴシック" panose="020B0600070205080204" pitchFamily="50" charset="-128"/>
              <a:ea typeface="ＭＳ Ｐゴシック" panose="020B0600070205080204" pitchFamily="50" charset="-128"/>
            </a:rPr>
            <a:t>ポイント下回っており、類似団体平均より良好な水準です。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85090</xdr:rowOff>
    </xdr:from>
    <xdr:to>
      <xdr:col>82</xdr:col>
      <xdr:colOff>107950</xdr:colOff>
      <xdr:row>81</xdr:row>
      <xdr:rowOff>85089</xdr:rowOff>
    </xdr:to>
    <xdr:cxnSp macro="">
      <xdr:nvCxnSpPr>
        <xdr:cNvPr id="431" name="直線コネクタ 430"/>
        <xdr:cNvCxnSpPr/>
      </xdr:nvCxnSpPr>
      <xdr:spPr>
        <a:xfrm flipV="1">
          <a:off x="16510000" y="12943840"/>
          <a:ext cx="0" cy="1028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32"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33" name="直線コネクタ 432"/>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17</xdr:rowOff>
    </xdr:from>
    <xdr:ext cx="762000" cy="259045"/>
    <xdr:sp macro="" textlink="">
      <xdr:nvSpPr>
        <xdr:cNvPr id="434" name="公債費以外最大値テキスト"/>
        <xdr:cNvSpPr txBox="1"/>
      </xdr:nvSpPr>
      <xdr:spPr>
        <a:xfrm>
          <a:off x="16598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85090</xdr:rowOff>
    </xdr:from>
    <xdr:to>
      <xdr:col>82</xdr:col>
      <xdr:colOff>196850</xdr:colOff>
      <xdr:row>75</xdr:row>
      <xdr:rowOff>85090</xdr:rowOff>
    </xdr:to>
    <xdr:cxnSp macro="">
      <xdr:nvCxnSpPr>
        <xdr:cNvPr id="435" name="直線コネクタ 434"/>
        <xdr:cNvCxnSpPr/>
      </xdr:nvCxnSpPr>
      <xdr:spPr>
        <a:xfrm>
          <a:off x="16421100" y="1294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76</xdr:row>
      <xdr:rowOff>142239</xdr:rowOff>
    </xdr:to>
    <xdr:cxnSp macro="">
      <xdr:nvCxnSpPr>
        <xdr:cNvPr id="436" name="直線コネクタ 435"/>
        <xdr:cNvCxnSpPr/>
      </xdr:nvCxnSpPr>
      <xdr:spPr>
        <a:xfrm>
          <a:off x="15671800" y="13172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7" name="公債費以外平均値テキスト"/>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8" name="フローチャート: 判断 437"/>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76</xdr:row>
      <xdr:rowOff>142239</xdr:rowOff>
    </xdr:to>
    <xdr:cxnSp macro="">
      <xdr:nvCxnSpPr>
        <xdr:cNvPr id="439" name="直線コネクタ 438"/>
        <xdr:cNvCxnSpPr/>
      </xdr:nvCxnSpPr>
      <xdr:spPr>
        <a:xfrm>
          <a:off x="14782800" y="128905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60961</xdr:rowOff>
    </xdr:from>
    <xdr:to>
      <xdr:col>78</xdr:col>
      <xdr:colOff>120650</xdr:colOff>
      <xdr:row>78</xdr:row>
      <xdr:rowOff>162561</xdr:rowOff>
    </xdr:to>
    <xdr:sp macro="" textlink="">
      <xdr:nvSpPr>
        <xdr:cNvPr id="440" name="フローチャート: 判断 439"/>
        <xdr:cNvSpPr/>
      </xdr:nvSpPr>
      <xdr:spPr>
        <a:xfrm>
          <a:off x="15621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41" name="テキスト ボックス 440"/>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96520</xdr:rowOff>
    </xdr:from>
    <xdr:to>
      <xdr:col>73</xdr:col>
      <xdr:colOff>180975</xdr:colOff>
      <xdr:row>75</xdr:row>
      <xdr:rowOff>31750</xdr:rowOff>
    </xdr:to>
    <xdr:cxnSp macro="">
      <xdr:nvCxnSpPr>
        <xdr:cNvPr id="442" name="直線コネクタ 441"/>
        <xdr:cNvCxnSpPr/>
      </xdr:nvCxnSpPr>
      <xdr:spPr>
        <a:xfrm>
          <a:off x="13893800" y="12783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57150</xdr:rowOff>
    </xdr:from>
    <xdr:to>
      <xdr:col>74</xdr:col>
      <xdr:colOff>31750</xdr:colOff>
      <xdr:row>77</xdr:row>
      <xdr:rowOff>158750</xdr:rowOff>
    </xdr:to>
    <xdr:sp macro="" textlink="">
      <xdr:nvSpPr>
        <xdr:cNvPr id="443" name="フローチャート: 判断 442"/>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4" name="テキスト ボックス 443"/>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96520</xdr:rowOff>
    </xdr:to>
    <xdr:cxnSp macro="">
      <xdr:nvCxnSpPr>
        <xdr:cNvPr id="445" name="直線コネクタ 444"/>
        <xdr:cNvCxnSpPr/>
      </xdr:nvCxnSpPr>
      <xdr:spPr>
        <a:xfrm>
          <a:off x="13004800" y="12700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6" name="フローチャート: 判断 445"/>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7" name="テキスト ボックス 446"/>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8" name="フローチャート: 判断 447"/>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9" name="テキスト ボックス 448"/>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55" name="楕円 454"/>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56"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7" name="楕円 456"/>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58" name="テキスト ボックス 457"/>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59" name="楕円 458"/>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60" name="テキスト ボックス 459"/>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45720</xdr:rowOff>
    </xdr:from>
    <xdr:to>
      <xdr:col>69</xdr:col>
      <xdr:colOff>142875</xdr:colOff>
      <xdr:row>74</xdr:row>
      <xdr:rowOff>147320</xdr:rowOff>
    </xdr:to>
    <xdr:sp macro="" textlink="">
      <xdr:nvSpPr>
        <xdr:cNvPr id="461" name="楕円 460"/>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157497</xdr:rowOff>
    </xdr:from>
    <xdr:ext cx="762000" cy="259045"/>
    <xdr:sp macro="" textlink="">
      <xdr:nvSpPr>
        <xdr:cNvPr id="462" name="テキスト ボックス 461"/>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63" name="楕円 462"/>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64" name="テキスト ボックス 463"/>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24046</xdr:rowOff>
    </xdr:from>
    <xdr:to>
      <xdr:col>29</xdr:col>
      <xdr:colOff>127000</xdr:colOff>
      <xdr:row>14</xdr:row>
      <xdr:rowOff>35545</xdr:rowOff>
    </xdr:to>
    <xdr:cxnSp macro="">
      <xdr:nvCxnSpPr>
        <xdr:cNvPr id="48" name="直線コネクタ 47"/>
        <xdr:cNvCxnSpPr/>
      </xdr:nvCxnSpPr>
      <xdr:spPr bwMode="auto">
        <a:xfrm flipV="1">
          <a:off x="5003800" y="2471971"/>
          <a:ext cx="6477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35545</xdr:rowOff>
    </xdr:from>
    <xdr:to>
      <xdr:col>26</xdr:col>
      <xdr:colOff>50800</xdr:colOff>
      <xdr:row>19</xdr:row>
      <xdr:rowOff>98798</xdr:rowOff>
    </xdr:to>
    <xdr:cxnSp macro="">
      <xdr:nvCxnSpPr>
        <xdr:cNvPr id="51" name="直線コネクタ 50"/>
        <xdr:cNvCxnSpPr/>
      </xdr:nvCxnSpPr>
      <xdr:spPr bwMode="auto">
        <a:xfrm flipV="1">
          <a:off x="4305300" y="2483470"/>
          <a:ext cx="698500" cy="92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98798</xdr:rowOff>
    </xdr:from>
    <xdr:to>
      <xdr:col>22</xdr:col>
      <xdr:colOff>114300</xdr:colOff>
      <xdr:row>19</xdr:row>
      <xdr:rowOff>100330</xdr:rowOff>
    </xdr:to>
    <xdr:cxnSp macro="">
      <xdr:nvCxnSpPr>
        <xdr:cNvPr id="54" name="直線コネクタ 53"/>
        <xdr:cNvCxnSpPr/>
      </xdr:nvCxnSpPr>
      <xdr:spPr bwMode="auto">
        <a:xfrm flipV="1">
          <a:off x="3606800" y="3403973"/>
          <a:ext cx="6985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154540</xdr:rowOff>
    </xdr:from>
    <xdr:ext cx="762000" cy="259045"/>
    <xdr:sp macro="" textlink="">
      <xdr:nvSpPr>
        <xdr:cNvPr id="56" name="テキスト ボックス 55"/>
        <xdr:cNvSpPr txBox="1"/>
      </xdr:nvSpPr>
      <xdr:spPr>
        <a:xfrm>
          <a:off x="3924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100330</xdr:rowOff>
    </xdr:from>
    <xdr:to>
      <xdr:col>18</xdr:col>
      <xdr:colOff>177800</xdr:colOff>
      <xdr:row>19</xdr:row>
      <xdr:rowOff>120744</xdr:rowOff>
    </xdr:to>
    <xdr:cxnSp macro="">
      <xdr:nvCxnSpPr>
        <xdr:cNvPr id="57" name="直線コネクタ 56"/>
        <xdr:cNvCxnSpPr/>
      </xdr:nvCxnSpPr>
      <xdr:spPr bwMode="auto">
        <a:xfrm flipV="1">
          <a:off x="2908300" y="3405505"/>
          <a:ext cx="698500" cy="2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146654</xdr:rowOff>
    </xdr:from>
    <xdr:ext cx="762000" cy="259045"/>
    <xdr:sp macro="" textlink="">
      <xdr:nvSpPr>
        <xdr:cNvPr id="59" name="テキスト ボックス 58"/>
        <xdr:cNvSpPr txBox="1"/>
      </xdr:nvSpPr>
      <xdr:spPr>
        <a:xfrm>
          <a:off x="32258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154380</xdr:rowOff>
    </xdr:from>
    <xdr:ext cx="762000" cy="259045"/>
    <xdr:sp macro="" textlink="">
      <xdr:nvSpPr>
        <xdr:cNvPr id="61" name="テキスト ボックス 60"/>
        <xdr:cNvSpPr txBox="1"/>
      </xdr:nvSpPr>
      <xdr:spPr>
        <a:xfrm>
          <a:off x="25273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144696</xdr:rowOff>
    </xdr:from>
    <xdr:to>
      <xdr:col>29</xdr:col>
      <xdr:colOff>177800</xdr:colOff>
      <xdr:row>14</xdr:row>
      <xdr:rowOff>74846</xdr:rowOff>
    </xdr:to>
    <xdr:sp macro="" textlink="">
      <xdr:nvSpPr>
        <xdr:cNvPr id="67" name="楕円 66"/>
        <xdr:cNvSpPr/>
      </xdr:nvSpPr>
      <xdr:spPr bwMode="auto">
        <a:xfrm>
          <a:off x="5600700" y="2421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161223</xdr:rowOff>
    </xdr:from>
    <xdr:ext cx="762000" cy="259045"/>
    <xdr:sp macro="" textlink="">
      <xdr:nvSpPr>
        <xdr:cNvPr id="68" name="人口1人当たり決算額の推移該当値テキスト130"/>
        <xdr:cNvSpPr txBox="1"/>
      </xdr:nvSpPr>
      <xdr:spPr>
        <a:xfrm>
          <a:off x="5740400" y="226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156195</xdr:rowOff>
    </xdr:from>
    <xdr:to>
      <xdr:col>26</xdr:col>
      <xdr:colOff>101600</xdr:colOff>
      <xdr:row>14</xdr:row>
      <xdr:rowOff>86345</xdr:rowOff>
    </xdr:to>
    <xdr:sp macro="" textlink="">
      <xdr:nvSpPr>
        <xdr:cNvPr id="69" name="楕円 68"/>
        <xdr:cNvSpPr/>
      </xdr:nvSpPr>
      <xdr:spPr bwMode="auto">
        <a:xfrm>
          <a:off x="4953000" y="243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96522</xdr:rowOff>
    </xdr:from>
    <xdr:ext cx="736600" cy="259045"/>
    <xdr:sp macro="" textlink="">
      <xdr:nvSpPr>
        <xdr:cNvPr id="70" name="テキスト ボックス 69"/>
        <xdr:cNvSpPr txBox="1"/>
      </xdr:nvSpPr>
      <xdr:spPr>
        <a:xfrm>
          <a:off x="4622800" y="220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47998</xdr:rowOff>
    </xdr:from>
    <xdr:to>
      <xdr:col>22</xdr:col>
      <xdr:colOff>165100</xdr:colOff>
      <xdr:row>19</xdr:row>
      <xdr:rowOff>149598</xdr:rowOff>
    </xdr:to>
    <xdr:sp macro="" textlink="">
      <xdr:nvSpPr>
        <xdr:cNvPr id="71" name="楕円 70"/>
        <xdr:cNvSpPr/>
      </xdr:nvSpPr>
      <xdr:spPr bwMode="auto">
        <a:xfrm>
          <a:off x="4254500" y="335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134375</xdr:rowOff>
    </xdr:from>
    <xdr:ext cx="762000" cy="259045"/>
    <xdr:sp macro="" textlink="">
      <xdr:nvSpPr>
        <xdr:cNvPr id="72" name="テキスト ボックス 71"/>
        <xdr:cNvSpPr txBox="1"/>
      </xdr:nvSpPr>
      <xdr:spPr>
        <a:xfrm>
          <a:off x="3924300" y="34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49530</xdr:rowOff>
    </xdr:from>
    <xdr:to>
      <xdr:col>19</xdr:col>
      <xdr:colOff>38100</xdr:colOff>
      <xdr:row>19</xdr:row>
      <xdr:rowOff>151130</xdr:rowOff>
    </xdr:to>
    <xdr:sp macro="" textlink="">
      <xdr:nvSpPr>
        <xdr:cNvPr id="73" name="楕円 72"/>
        <xdr:cNvSpPr/>
      </xdr:nvSpPr>
      <xdr:spPr bwMode="auto">
        <a:xfrm>
          <a:off x="3556000" y="335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135907</xdr:rowOff>
    </xdr:from>
    <xdr:ext cx="762000" cy="259045"/>
    <xdr:sp macro="" textlink="">
      <xdr:nvSpPr>
        <xdr:cNvPr id="74" name="テキスト ボックス 73"/>
        <xdr:cNvSpPr txBox="1"/>
      </xdr:nvSpPr>
      <xdr:spPr>
        <a:xfrm>
          <a:off x="3225800" y="34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69944</xdr:rowOff>
    </xdr:from>
    <xdr:to>
      <xdr:col>15</xdr:col>
      <xdr:colOff>101600</xdr:colOff>
      <xdr:row>20</xdr:row>
      <xdr:rowOff>94</xdr:rowOff>
    </xdr:to>
    <xdr:sp macro="" textlink="">
      <xdr:nvSpPr>
        <xdr:cNvPr id="75" name="楕円 74"/>
        <xdr:cNvSpPr/>
      </xdr:nvSpPr>
      <xdr:spPr bwMode="auto">
        <a:xfrm>
          <a:off x="2857500" y="3375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156321</xdr:rowOff>
    </xdr:from>
    <xdr:ext cx="762000" cy="259045"/>
    <xdr:sp macro="" textlink="">
      <xdr:nvSpPr>
        <xdr:cNvPr id="76" name="テキスト ボックス 75"/>
        <xdr:cNvSpPr txBox="1"/>
      </xdr:nvSpPr>
      <xdr:spPr>
        <a:xfrm>
          <a:off x="2527300" y="34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196037</xdr:rowOff>
    </xdr:from>
    <xdr:to>
      <xdr:col>29</xdr:col>
      <xdr:colOff>127000</xdr:colOff>
      <xdr:row>35</xdr:row>
      <xdr:rowOff>245141</xdr:rowOff>
    </xdr:to>
    <xdr:cxnSp macro="">
      <xdr:nvCxnSpPr>
        <xdr:cNvPr id="108" name="直線コネクタ 107"/>
        <xdr:cNvCxnSpPr/>
      </xdr:nvCxnSpPr>
      <xdr:spPr bwMode="auto">
        <a:xfrm flipV="1">
          <a:off x="5003800" y="6806387"/>
          <a:ext cx="647700" cy="4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216702</xdr:rowOff>
    </xdr:from>
    <xdr:to>
      <xdr:col>26</xdr:col>
      <xdr:colOff>50800</xdr:colOff>
      <xdr:row>35</xdr:row>
      <xdr:rowOff>245141</xdr:rowOff>
    </xdr:to>
    <xdr:cxnSp macro="">
      <xdr:nvCxnSpPr>
        <xdr:cNvPr id="111" name="直線コネクタ 110"/>
        <xdr:cNvCxnSpPr/>
      </xdr:nvCxnSpPr>
      <xdr:spPr bwMode="auto">
        <a:xfrm>
          <a:off x="4305300" y="6827052"/>
          <a:ext cx="698500" cy="2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102037</xdr:rowOff>
    </xdr:from>
    <xdr:to>
      <xdr:col>22</xdr:col>
      <xdr:colOff>114300</xdr:colOff>
      <xdr:row>35</xdr:row>
      <xdr:rowOff>216702</xdr:rowOff>
    </xdr:to>
    <xdr:cxnSp macro="">
      <xdr:nvCxnSpPr>
        <xdr:cNvPr id="114" name="直線コネクタ 113"/>
        <xdr:cNvCxnSpPr/>
      </xdr:nvCxnSpPr>
      <xdr:spPr bwMode="auto">
        <a:xfrm>
          <a:off x="3606800" y="6712387"/>
          <a:ext cx="698500" cy="114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55676</xdr:rowOff>
    </xdr:from>
    <xdr:to>
      <xdr:col>18</xdr:col>
      <xdr:colOff>177800</xdr:colOff>
      <xdr:row>35</xdr:row>
      <xdr:rowOff>102037</xdr:rowOff>
    </xdr:to>
    <xdr:cxnSp macro="">
      <xdr:nvCxnSpPr>
        <xdr:cNvPr id="117" name="直線コネクタ 116"/>
        <xdr:cNvCxnSpPr/>
      </xdr:nvCxnSpPr>
      <xdr:spPr bwMode="auto">
        <a:xfrm>
          <a:off x="2908300" y="6666026"/>
          <a:ext cx="698500" cy="4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145237</xdr:rowOff>
    </xdr:from>
    <xdr:to>
      <xdr:col>29</xdr:col>
      <xdr:colOff>177800</xdr:colOff>
      <xdr:row>35</xdr:row>
      <xdr:rowOff>246837</xdr:rowOff>
    </xdr:to>
    <xdr:sp macro="" textlink="">
      <xdr:nvSpPr>
        <xdr:cNvPr id="127" name="楕円 126"/>
        <xdr:cNvSpPr/>
      </xdr:nvSpPr>
      <xdr:spPr bwMode="auto">
        <a:xfrm>
          <a:off x="5600700" y="675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117314</xdr:rowOff>
    </xdr:from>
    <xdr:ext cx="762000" cy="259045"/>
    <xdr:sp macro="" textlink="">
      <xdr:nvSpPr>
        <xdr:cNvPr id="128" name="人口1人当たり決算額の推移該当値テキスト445"/>
        <xdr:cNvSpPr txBox="1"/>
      </xdr:nvSpPr>
      <xdr:spPr>
        <a:xfrm>
          <a:off x="5740400" y="672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194341</xdr:rowOff>
    </xdr:from>
    <xdr:to>
      <xdr:col>26</xdr:col>
      <xdr:colOff>101600</xdr:colOff>
      <xdr:row>35</xdr:row>
      <xdr:rowOff>295941</xdr:rowOff>
    </xdr:to>
    <xdr:sp macro="" textlink="">
      <xdr:nvSpPr>
        <xdr:cNvPr id="129" name="楕円 128"/>
        <xdr:cNvSpPr/>
      </xdr:nvSpPr>
      <xdr:spPr bwMode="auto">
        <a:xfrm>
          <a:off x="49530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280718</xdr:rowOff>
    </xdr:from>
    <xdr:ext cx="736600" cy="259045"/>
    <xdr:sp macro="" textlink="">
      <xdr:nvSpPr>
        <xdr:cNvPr id="130" name="テキスト ボックス 129"/>
        <xdr:cNvSpPr txBox="1"/>
      </xdr:nvSpPr>
      <xdr:spPr>
        <a:xfrm>
          <a:off x="4622800" y="6891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165902</xdr:rowOff>
    </xdr:from>
    <xdr:to>
      <xdr:col>22</xdr:col>
      <xdr:colOff>165100</xdr:colOff>
      <xdr:row>35</xdr:row>
      <xdr:rowOff>267502</xdr:rowOff>
    </xdr:to>
    <xdr:sp macro="" textlink="">
      <xdr:nvSpPr>
        <xdr:cNvPr id="131" name="楕円 130"/>
        <xdr:cNvSpPr/>
      </xdr:nvSpPr>
      <xdr:spPr bwMode="auto">
        <a:xfrm>
          <a:off x="42545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252279</xdr:rowOff>
    </xdr:from>
    <xdr:ext cx="762000" cy="259045"/>
    <xdr:sp macro="" textlink="">
      <xdr:nvSpPr>
        <xdr:cNvPr id="132" name="テキスト ボックス 131"/>
        <xdr:cNvSpPr txBox="1"/>
      </xdr:nvSpPr>
      <xdr:spPr>
        <a:xfrm>
          <a:off x="3924300" y="68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51237</xdr:rowOff>
    </xdr:from>
    <xdr:to>
      <xdr:col>19</xdr:col>
      <xdr:colOff>38100</xdr:colOff>
      <xdr:row>35</xdr:row>
      <xdr:rowOff>152837</xdr:rowOff>
    </xdr:to>
    <xdr:sp macro="" textlink="">
      <xdr:nvSpPr>
        <xdr:cNvPr id="133" name="楕円 132"/>
        <xdr:cNvSpPr/>
      </xdr:nvSpPr>
      <xdr:spPr bwMode="auto">
        <a:xfrm>
          <a:off x="3556000" y="666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137614</xdr:rowOff>
    </xdr:from>
    <xdr:ext cx="762000" cy="259045"/>
    <xdr:sp macro="" textlink="">
      <xdr:nvSpPr>
        <xdr:cNvPr id="134" name="テキスト ボックス 133"/>
        <xdr:cNvSpPr txBox="1"/>
      </xdr:nvSpPr>
      <xdr:spPr>
        <a:xfrm>
          <a:off x="3225800" y="674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4876</xdr:rowOff>
    </xdr:from>
    <xdr:to>
      <xdr:col>15</xdr:col>
      <xdr:colOff>101600</xdr:colOff>
      <xdr:row>35</xdr:row>
      <xdr:rowOff>106476</xdr:rowOff>
    </xdr:to>
    <xdr:sp macro="" textlink="">
      <xdr:nvSpPr>
        <xdr:cNvPr id="135" name="楕円 134"/>
        <xdr:cNvSpPr/>
      </xdr:nvSpPr>
      <xdr:spPr bwMode="auto">
        <a:xfrm>
          <a:off x="2857500" y="66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91253</xdr:rowOff>
    </xdr:from>
    <xdr:ext cx="762000" cy="259045"/>
    <xdr:sp macro="" textlink="">
      <xdr:nvSpPr>
        <xdr:cNvPr id="136" name="テキスト ボックス 135"/>
        <xdr:cNvSpPr txBox="1"/>
      </xdr:nvSpPr>
      <xdr:spPr>
        <a:xfrm>
          <a:off x="2527300" y="67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63508</xdr:rowOff>
    </xdr:from>
    <xdr:to>
      <xdr:col>24</xdr:col>
      <xdr:colOff>63500</xdr:colOff>
      <xdr:row>32</xdr:row>
      <xdr:rowOff>66251</xdr:rowOff>
    </xdr:to>
    <xdr:cxnSp macro="">
      <xdr:nvCxnSpPr>
        <xdr:cNvPr id="59" name="直線コネクタ 58"/>
        <xdr:cNvCxnSpPr/>
      </xdr:nvCxnSpPr>
      <xdr:spPr>
        <a:xfrm>
          <a:off x="3797300" y="554990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63508</xdr:rowOff>
    </xdr:from>
    <xdr:to>
      <xdr:col>19</xdr:col>
      <xdr:colOff>177800</xdr:colOff>
      <xdr:row>38</xdr:row>
      <xdr:rowOff>47277</xdr:rowOff>
    </xdr:to>
    <xdr:cxnSp macro="">
      <xdr:nvCxnSpPr>
        <xdr:cNvPr id="62" name="直線コネクタ 61"/>
        <xdr:cNvCxnSpPr/>
      </xdr:nvCxnSpPr>
      <xdr:spPr>
        <a:xfrm flipV="1">
          <a:off x="2908300" y="5549908"/>
          <a:ext cx="889000" cy="10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47277</xdr:rowOff>
    </xdr:from>
    <xdr:to>
      <xdr:col>15</xdr:col>
      <xdr:colOff>50800</xdr:colOff>
      <xdr:row>38</xdr:row>
      <xdr:rowOff>59279</xdr:rowOff>
    </xdr:to>
    <xdr:cxnSp macro="">
      <xdr:nvCxnSpPr>
        <xdr:cNvPr id="65" name="直線コネクタ 64"/>
        <xdr:cNvCxnSpPr/>
      </xdr:nvCxnSpPr>
      <xdr:spPr>
        <a:xfrm flipV="1">
          <a:off x="2019300" y="656237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59279</xdr:rowOff>
    </xdr:from>
    <xdr:to>
      <xdr:col>10</xdr:col>
      <xdr:colOff>114300</xdr:colOff>
      <xdr:row>38</xdr:row>
      <xdr:rowOff>79053</xdr:rowOff>
    </xdr:to>
    <xdr:cxnSp macro="">
      <xdr:nvCxnSpPr>
        <xdr:cNvPr id="68" name="直線コネクタ 67"/>
        <xdr:cNvCxnSpPr/>
      </xdr:nvCxnSpPr>
      <xdr:spPr>
        <a:xfrm flipV="1">
          <a:off x="1130300" y="657437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15451</xdr:rowOff>
    </xdr:from>
    <xdr:to>
      <xdr:col>24</xdr:col>
      <xdr:colOff>114300</xdr:colOff>
      <xdr:row>32</xdr:row>
      <xdr:rowOff>117051</xdr:rowOff>
    </xdr:to>
    <xdr:sp macro="" textlink="">
      <xdr:nvSpPr>
        <xdr:cNvPr id="78" name="楕円 77"/>
        <xdr:cNvSpPr/>
      </xdr:nvSpPr>
      <xdr:spPr>
        <a:xfrm>
          <a:off x="4584700" y="55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38328</xdr:rowOff>
    </xdr:from>
    <xdr:ext cx="599010" cy="259045"/>
    <xdr:sp macro="" textlink="">
      <xdr:nvSpPr>
        <xdr:cNvPr id="79" name="人件費該当値テキスト"/>
        <xdr:cNvSpPr txBox="1"/>
      </xdr:nvSpPr>
      <xdr:spPr>
        <a:xfrm>
          <a:off x="4686300" y="535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12708</xdr:rowOff>
    </xdr:from>
    <xdr:to>
      <xdr:col>20</xdr:col>
      <xdr:colOff>38100</xdr:colOff>
      <xdr:row>32</xdr:row>
      <xdr:rowOff>114308</xdr:rowOff>
    </xdr:to>
    <xdr:sp macro="" textlink="">
      <xdr:nvSpPr>
        <xdr:cNvPr id="80" name="楕円 79"/>
        <xdr:cNvSpPr/>
      </xdr:nvSpPr>
      <xdr:spPr>
        <a:xfrm>
          <a:off x="3746500" y="5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130835</xdr:rowOff>
    </xdr:from>
    <xdr:ext cx="599010" cy="259045"/>
    <xdr:sp macro="" textlink="">
      <xdr:nvSpPr>
        <xdr:cNvPr id="81" name="テキスト ボックス 80"/>
        <xdr:cNvSpPr txBox="1"/>
      </xdr:nvSpPr>
      <xdr:spPr>
        <a:xfrm>
          <a:off x="3497795" y="52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167927</xdr:rowOff>
    </xdr:from>
    <xdr:to>
      <xdr:col>15</xdr:col>
      <xdr:colOff>101600</xdr:colOff>
      <xdr:row>38</xdr:row>
      <xdr:rowOff>98077</xdr:rowOff>
    </xdr:to>
    <xdr:sp macro="" textlink="">
      <xdr:nvSpPr>
        <xdr:cNvPr id="82" name="楕円 81"/>
        <xdr:cNvSpPr/>
      </xdr:nvSpPr>
      <xdr:spPr>
        <a:xfrm>
          <a:off x="2857500" y="6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114604</xdr:rowOff>
    </xdr:from>
    <xdr:ext cx="534377" cy="259045"/>
    <xdr:sp macro="" textlink="">
      <xdr:nvSpPr>
        <xdr:cNvPr id="83" name="テキスト ボックス 82"/>
        <xdr:cNvSpPr txBox="1"/>
      </xdr:nvSpPr>
      <xdr:spPr>
        <a:xfrm>
          <a:off x="2641111" y="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8479</xdr:rowOff>
    </xdr:from>
    <xdr:to>
      <xdr:col>10</xdr:col>
      <xdr:colOff>165100</xdr:colOff>
      <xdr:row>38</xdr:row>
      <xdr:rowOff>110079</xdr:rowOff>
    </xdr:to>
    <xdr:sp macro="" textlink="">
      <xdr:nvSpPr>
        <xdr:cNvPr id="84" name="楕円 83"/>
        <xdr:cNvSpPr/>
      </xdr:nvSpPr>
      <xdr:spPr>
        <a:xfrm>
          <a:off x="1968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126606</xdr:rowOff>
    </xdr:from>
    <xdr:ext cx="534377" cy="259045"/>
    <xdr:sp macro="" textlink="">
      <xdr:nvSpPr>
        <xdr:cNvPr id="85" name="テキスト ボックス 84"/>
        <xdr:cNvSpPr txBox="1"/>
      </xdr:nvSpPr>
      <xdr:spPr>
        <a:xfrm>
          <a:off x="1752111" y="629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28253</xdr:rowOff>
    </xdr:from>
    <xdr:to>
      <xdr:col>6</xdr:col>
      <xdr:colOff>38100</xdr:colOff>
      <xdr:row>38</xdr:row>
      <xdr:rowOff>129853</xdr:rowOff>
    </xdr:to>
    <xdr:sp macro="" textlink="">
      <xdr:nvSpPr>
        <xdr:cNvPr id="86" name="楕円 85"/>
        <xdr:cNvSpPr/>
      </xdr:nvSpPr>
      <xdr:spPr>
        <a:xfrm>
          <a:off x="1079500" y="65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120980</xdr:rowOff>
    </xdr:from>
    <xdr:ext cx="534377" cy="259045"/>
    <xdr:sp macro="" textlink="">
      <xdr:nvSpPr>
        <xdr:cNvPr id="87" name="テキスト ボックス 86"/>
        <xdr:cNvSpPr txBox="1"/>
      </xdr:nvSpPr>
      <xdr:spPr>
        <a:xfrm>
          <a:off x="863111" y="66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45334</xdr:rowOff>
    </xdr:from>
    <xdr:to>
      <xdr:col>24</xdr:col>
      <xdr:colOff>63500</xdr:colOff>
      <xdr:row>55</xdr:row>
      <xdr:rowOff>108016</xdr:rowOff>
    </xdr:to>
    <xdr:cxnSp macro="">
      <xdr:nvCxnSpPr>
        <xdr:cNvPr id="115" name="直線コネクタ 114"/>
        <xdr:cNvCxnSpPr/>
      </xdr:nvCxnSpPr>
      <xdr:spPr>
        <a:xfrm flipV="1">
          <a:off x="3797300" y="9475084"/>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14302</xdr:rowOff>
    </xdr:from>
    <xdr:ext cx="534377" cy="259045"/>
    <xdr:sp macro="" textlink="">
      <xdr:nvSpPr>
        <xdr:cNvPr id="116" name="物件費平均値テキスト"/>
        <xdr:cNvSpPr txBox="1"/>
      </xdr:nvSpPr>
      <xdr:spPr>
        <a:xfrm>
          <a:off x="4686300" y="910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80035</xdr:rowOff>
    </xdr:from>
    <xdr:to>
      <xdr:col>19</xdr:col>
      <xdr:colOff>177800</xdr:colOff>
      <xdr:row>55</xdr:row>
      <xdr:rowOff>108016</xdr:rowOff>
    </xdr:to>
    <xdr:cxnSp macro="">
      <xdr:nvCxnSpPr>
        <xdr:cNvPr id="118" name="直線コネクタ 117"/>
        <xdr:cNvCxnSpPr/>
      </xdr:nvCxnSpPr>
      <xdr:spPr>
        <a:xfrm>
          <a:off x="2908300" y="9509785"/>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81937</xdr:rowOff>
    </xdr:from>
    <xdr:ext cx="534377" cy="259045"/>
    <xdr:sp macro="" textlink="">
      <xdr:nvSpPr>
        <xdr:cNvPr id="120" name="テキスト ボックス 119"/>
        <xdr:cNvSpPr txBox="1"/>
      </xdr:nvSpPr>
      <xdr:spPr>
        <a:xfrm>
          <a:off x="3530111" y="8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48580</xdr:rowOff>
    </xdr:from>
    <xdr:to>
      <xdr:col>15</xdr:col>
      <xdr:colOff>50800</xdr:colOff>
      <xdr:row>55</xdr:row>
      <xdr:rowOff>80035</xdr:rowOff>
    </xdr:to>
    <xdr:cxnSp macro="">
      <xdr:nvCxnSpPr>
        <xdr:cNvPr id="121" name="直線コネクタ 120"/>
        <xdr:cNvCxnSpPr/>
      </xdr:nvCxnSpPr>
      <xdr:spPr>
        <a:xfrm>
          <a:off x="2019300" y="9478330"/>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94693</xdr:rowOff>
    </xdr:from>
    <xdr:ext cx="534377" cy="259045"/>
    <xdr:sp macro="" textlink="">
      <xdr:nvSpPr>
        <xdr:cNvPr id="123" name="テキスト ボックス 122"/>
        <xdr:cNvSpPr txBox="1"/>
      </xdr:nvSpPr>
      <xdr:spPr>
        <a:xfrm>
          <a:off x="2641111" y="90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48580</xdr:rowOff>
    </xdr:from>
    <xdr:to>
      <xdr:col>10</xdr:col>
      <xdr:colOff>114300</xdr:colOff>
      <xdr:row>55</xdr:row>
      <xdr:rowOff>140569</xdr:rowOff>
    </xdr:to>
    <xdr:cxnSp macro="">
      <xdr:nvCxnSpPr>
        <xdr:cNvPr id="124" name="直線コネクタ 123"/>
        <xdr:cNvCxnSpPr/>
      </xdr:nvCxnSpPr>
      <xdr:spPr>
        <a:xfrm flipV="1">
          <a:off x="1130300" y="9478330"/>
          <a:ext cx="8890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170131</xdr:rowOff>
    </xdr:from>
    <xdr:ext cx="534377" cy="259045"/>
    <xdr:sp macro="" textlink="">
      <xdr:nvSpPr>
        <xdr:cNvPr id="126" name="テキスト ボックス 125"/>
        <xdr:cNvSpPr txBox="1"/>
      </xdr:nvSpPr>
      <xdr:spPr>
        <a:xfrm>
          <a:off x="1752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21952</xdr:rowOff>
    </xdr:from>
    <xdr:ext cx="534377" cy="259045"/>
    <xdr:sp macro="" textlink="">
      <xdr:nvSpPr>
        <xdr:cNvPr id="128" name="テキスト ボックス 127"/>
        <xdr:cNvSpPr txBox="1"/>
      </xdr:nvSpPr>
      <xdr:spPr>
        <a:xfrm>
          <a:off x="863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165984</xdr:rowOff>
    </xdr:from>
    <xdr:to>
      <xdr:col>24</xdr:col>
      <xdr:colOff>114300</xdr:colOff>
      <xdr:row>55</xdr:row>
      <xdr:rowOff>96134</xdr:rowOff>
    </xdr:to>
    <xdr:sp macro="" textlink="">
      <xdr:nvSpPr>
        <xdr:cNvPr id="134" name="楕円 133"/>
        <xdr:cNvSpPr/>
      </xdr:nvSpPr>
      <xdr:spPr>
        <a:xfrm>
          <a:off x="4584700" y="94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144411</xdr:rowOff>
    </xdr:from>
    <xdr:ext cx="534377" cy="259045"/>
    <xdr:sp macro="" textlink="">
      <xdr:nvSpPr>
        <xdr:cNvPr id="135" name="物件費該当値テキスト"/>
        <xdr:cNvSpPr txBox="1"/>
      </xdr:nvSpPr>
      <xdr:spPr>
        <a:xfrm>
          <a:off x="4686300" y="94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57216</xdr:rowOff>
    </xdr:from>
    <xdr:to>
      <xdr:col>20</xdr:col>
      <xdr:colOff>38100</xdr:colOff>
      <xdr:row>55</xdr:row>
      <xdr:rowOff>158816</xdr:rowOff>
    </xdr:to>
    <xdr:sp macro="" textlink="">
      <xdr:nvSpPr>
        <xdr:cNvPr id="136" name="楕円 135"/>
        <xdr:cNvSpPr/>
      </xdr:nvSpPr>
      <xdr:spPr>
        <a:xfrm>
          <a:off x="3746500" y="94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149943</xdr:rowOff>
    </xdr:from>
    <xdr:ext cx="534377" cy="259045"/>
    <xdr:sp macro="" textlink="">
      <xdr:nvSpPr>
        <xdr:cNvPr id="137" name="テキスト ボックス 136"/>
        <xdr:cNvSpPr txBox="1"/>
      </xdr:nvSpPr>
      <xdr:spPr>
        <a:xfrm>
          <a:off x="3530111" y="957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29235</xdr:rowOff>
    </xdr:from>
    <xdr:to>
      <xdr:col>15</xdr:col>
      <xdr:colOff>101600</xdr:colOff>
      <xdr:row>55</xdr:row>
      <xdr:rowOff>130835</xdr:rowOff>
    </xdr:to>
    <xdr:sp macro="" textlink="">
      <xdr:nvSpPr>
        <xdr:cNvPr id="138" name="楕円 137"/>
        <xdr:cNvSpPr/>
      </xdr:nvSpPr>
      <xdr:spPr>
        <a:xfrm>
          <a:off x="2857500" y="9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121962</xdr:rowOff>
    </xdr:from>
    <xdr:ext cx="534377" cy="259045"/>
    <xdr:sp macro="" textlink="">
      <xdr:nvSpPr>
        <xdr:cNvPr id="139" name="テキスト ボックス 138"/>
        <xdr:cNvSpPr txBox="1"/>
      </xdr:nvSpPr>
      <xdr:spPr>
        <a:xfrm>
          <a:off x="2641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169230</xdr:rowOff>
    </xdr:from>
    <xdr:to>
      <xdr:col>10</xdr:col>
      <xdr:colOff>165100</xdr:colOff>
      <xdr:row>55</xdr:row>
      <xdr:rowOff>99380</xdr:rowOff>
    </xdr:to>
    <xdr:sp macro="" textlink="">
      <xdr:nvSpPr>
        <xdr:cNvPr id="140" name="楕円 139"/>
        <xdr:cNvSpPr/>
      </xdr:nvSpPr>
      <xdr:spPr>
        <a:xfrm>
          <a:off x="1968500" y="94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90507</xdr:rowOff>
    </xdr:from>
    <xdr:ext cx="534377" cy="259045"/>
    <xdr:sp macro="" textlink="">
      <xdr:nvSpPr>
        <xdr:cNvPr id="141" name="テキスト ボックス 140"/>
        <xdr:cNvSpPr txBox="1"/>
      </xdr:nvSpPr>
      <xdr:spPr>
        <a:xfrm>
          <a:off x="1752111" y="952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89769</xdr:rowOff>
    </xdr:from>
    <xdr:to>
      <xdr:col>6</xdr:col>
      <xdr:colOff>38100</xdr:colOff>
      <xdr:row>56</xdr:row>
      <xdr:rowOff>19919</xdr:rowOff>
    </xdr:to>
    <xdr:sp macro="" textlink="">
      <xdr:nvSpPr>
        <xdr:cNvPr id="142" name="楕円 141"/>
        <xdr:cNvSpPr/>
      </xdr:nvSpPr>
      <xdr:spPr>
        <a:xfrm>
          <a:off x="1079500" y="95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11046</xdr:rowOff>
    </xdr:from>
    <xdr:ext cx="534377" cy="259045"/>
    <xdr:sp macro="" textlink="">
      <xdr:nvSpPr>
        <xdr:cNvPr id="143" name="テキスト ボックス 142"/>
        <xdr:cNvSpPr txBox="1"/>
      </xdr:nvSpPr>
      <xdr:spPr>
        <a:xfrm>
          <a:off x="863111" y="96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140027</xdr:rowOff>
    </xdr:from>
    <xdr:to>
      <xdr:col>24</xdr:col>
      <xdr:colOff>63500</xdr:colOff>
      <xdr:row>77</xdr:row>
      <xdr:rowOff>79066</xdr:rowOff>
    </xdr:to>
    <xdr:cxnSp macro="">
      <xdr:nvCxnSpPr>
        <xdr:cNvPr id="175" name="直線コネクタ 174"/>
        <xdr:cNvCxnSpPr/>
      </xdr:nvCxnSpPr>
      <xdr:spPr>
        <a:xfrm flipV="1">
          <a:off x="3797300" y="13170227"/>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96283</xdr:rowOff>
    </xdr:from>
    <xdr:ext cx="469744" cy="259045"/>
    <xdr:sp macro="" textlink="">
      <xdr:nvSpPr>
        <xdr:cNvPr id="176" name="維持補修費平均値テキスト"/>
        <xdr:cNvSpPr txBox="1"/>
      </xdr:nvSpPr>
      <xdr:spPr>
        <a:xfrm>
          <a:off x="4686300" y="1312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79066</xdr:rowOff>
    </xdr:from>
    <xdr:to>
      <xdr:col>19</xdr:col>
      <xdr:colOff>177800</xdr:colOff>
      <xdr:row>77</xdr:row>
      <xdr:rowOff>119887</xdr:rowOff>
    </xdr:to>
    <xdr:cxnSp macro="">
      <xdr:nvCxnSpPr>
        <xdr:cNvPr id="178" name="直線コネクタ 177"/>
        <xdr:cNvCxnSpPr/>
      </xdr:nvCxnSpPr>
      <xdr:spPr>
        <a:xfrm flipV="1">
          <a:off x="2908300" y="132807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106063</xdr:rowOff>
    </xdr:from>
    <xdr:to>
      <xdr:col>15</xdr:col>
      <xdr:colOff>50800</xdr:colOff>
      <xdr:row>77</xdr:row>
      <xdr:rowOff>119887</xdr:rowOff>
    </xdr:to>
    <xdr:cxnSp macro="">
      <xdr:nvCxnSpPr>
        <xdr:cNvPr id="181" name="直線コネクタ 180"/>
        <xdr:cNvCxnSpPr/>
      </xdr:nvCxnSpPr>
      <xdr:spPr>
        <a:xfrm>
          <a:off x="2019300" y="13307713"/>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106063</xdr:rowOff>
    </xdr:from>
    <xdr:to>
      <xdr:col>10</xdr:col>
      <xdr:colOff>114300</xdr:colOff>
      <xdr:row>77</xdr:row>
      <xdr:rowOff>132297</xdr:rowOff>
    </xdr:to>
    <xdr:cxnSp macro="">
      <xdr:nvCxnSpPr>
        <xdr:cNvPr id="184" name="直線コネクタ 183"/>
        <xdr:cNvCxnSpPr/>
      </xdr:nvCxnSpPr>
      <xdr:spPr>
        <a:xfrm flipV="1">
          <a:off x="1130300" y="13307713"/>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89227</xdr:rowOff>
    </xdr:from>
    <xdr:to>
      <xdr:col>24</xdr:col>
      <xdr:colOff>114300</xdr:colOff>
      <xdr:row>77</xdr:row>
      <xdr:rowOff>19377</xdr:rowOff>
    </xdr:to>
    <xdr:sp macro="" textlink="">
      <xdr:nvSpPr>
        <xdr:cNvPr id="194" name="楕円 193"/>
        <xdr:cNvSpPr/>
      </xdr:nvSpPr>
      <xdr:spPr>
        <a:xfrm>
          <a:off x="4584700" y="131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112104</xdr:rowOff>
    </xdr:from>
    <xdr:ext cx="469744" cy="259045"/>
    <xdr:sp macro="" textlink="">
      <xdr:nvSpPr>
        <xdr:cNvPr id="195" name="維持補修費該当値テキスト"/>
        <xdr:cNvSpPr txBox="1"/>
      </xdr:nvSpPr>
      <xdr:spPr>
        <a:xfrm>
          <a:off x="4686300" y="1297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28266</xdr:rowOff>
    </xdr:from>
    <xdr:to>
      <xdr:col>20</xdr:col>
      <xdr:colOff>38100</xdr:colOff>
      <xdr:row>77</xdr:row>
      <xdr:rowOff>129866</xdr:rowOff>
    </xdr:to>
    <xdr:sp macro="" textlink="">
      <xdr:nvSpPr>
        <xdr:cNvPr id="196" name="楕円 195"/>
        <xdr:cNvSpPr/>
      </xdr:nvSpPr>
      <xdr:spPr>
        <a:xfrm>
          <a:off x="3746500" y="132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120993</xdr:rowOff>
    </xdr:from>
    <xdr:ext cx="469744" cy="259045"/>
    <xdr:sp macro="" textlink="">
      <xdr:nvSpPr>
        <xdr:cNvPr id="197" name="テキスト ボックス 196"/>
        <xdr:cNvSpPr txBox="1"/>
      </xdr:nvSpPr>
      <xdr:spPr>
        <a:xfrm>
          <a:off x="3562428" y="1332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69087</xdr:rowOff>
    </xdr:from>
    <xdr:to>
      <xdr:col>15</xdr:col>
      <xdr:colOff>101600</xdr:colOff>
      <xdr:row>77</xdr:row>
      <xdr:rowOff>170687</xdr:rowOff>
    </xdr:to>
    <xdr:sp macro="" textlink="">
      <xdr:nvSpPr>
        <xdr:cNvPr id="198" name="楕円 197"/>
        <xdr:cNvSpPr/>
      </xdr:nvSpPr>
      <xdr:spPr>
        <a:xfrm>
          <a:off x="2857500" y="132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161814</xdr:rowOff>
    </xdr:from>
    <xdr:ext cx="469744" cy="259045"/>
    <xdr:sp macro="" textlink="">
      <xdr:nvSpPr>
        <xdr:cNvPr id="199" name="テキスト ボックス 198"/>
        <xdr:cNvSpPr txBox="1"/>
      </xdr:nvSpPr>
      <xdr:spPr>
        <a:xfrm>
          <a:off x="2673428" y="13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55263</xdr:rowOff>
    </xdr:from>
    <xdr:to>
      <xdr:col>10</xdr:col>
      <xdr:colOff>165100</xdr:colOff>
      <xdr:row>77</xdr:row>
      <xdr:rowOff>156863</xdr:rowOff>
    </xdr:to>
    <xdr:sp macro="" textlink="">
      <xdr:nvSpPr>
        <xdr:cNvPr id="200" name="楕円 199"/>
        <xdr:cNvSpPr/>
      </xdr:nvSpPr>
      <xdr:spPr>
        <a:xfrm>
          <a:off x="1968500" y="132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147990</xdr:rowOff>
    </xdr:from>
    <xdr:ext cx="469744" cy="259045"/>
    <xdr:sp macro="" textlink="">
      <xdr:nvSpPr>
        <xdr:cNvPr id="201" name="テキスト ボックス 200"/>
        <xdr:cNvSpPr txBox="1"/>
      </xdr:nvSpPr>
      <xdr:spPr>
        <a:xfrm>
          <a:off x="1784428" y="133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81497</xdr:rowOff>
    </xdr:from>
    <xdr:to>
      <xdr:col>6</xdr:col>
      <xdr:colOff>38100</xdr:colOff>
      <xdr:row>78</xdr:row>
      <xdr:rowOff>11647</xdr:rowOff>
    </xdr:to>
    <xdr:sp macro="" textlink="">
      <xdr:nvSpPr>
        <xdr:cNvPr id="202" name="楕円 201"/>
        <xdr:cNvSpPr/>
      </xdr:nvSpPr>
      <xdr:spPr>
        <a:xfrm>
          <a:off x="1079500" y="132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2774</xdr:rowOff>
    </xdr:from>
    <xdr:ext cx="469744" cy="259045"/>
    <xdr:sp macro="" textlink="">
      <xdr:nvSpPr>
        <xdr:cNvPr id="203" name="テキスト ボックス 202"/>
        <xdr:cNvSpPr txBox="1"/>
      </xdr:nvSpPr>
      <xdr:spPr>
        <a:xfrm>
          <a:off x="895428" y="133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103200</xdr:rowOff>
    </xdr:from>
    <xdr:to>
      <xdr:col>24</xdr:col>
      <xdr:colOff>63500</xdr:colOff>
      <xdr:row>97</xdr:row>
      <xdr:rowOff>112827</xdr:rowOff>
    </xdr:to>
    <xdr:cxnSp macro="">
      <xdr:nvCxnSpPr>
        <xdr:cNvPr id="233" name="直線コネクタ 232"/>
        <xdr:cNvCxnSpPr/>
      </xdr:nvCxnSpPr>
      <xdr:spPr>
        <a:xfrm flipV="1">
          <a:off x="3797300" y="16733850"/>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112827</xdr:rowOff>
    </xdr:from>
    <xdr:to>
      <xdr:col>19</xdr:col>
      <xdr:colOff>177800</xdr:colOff>
      <xdr:row>97</xdr:row>
      <xdr:rowOff>162140</xdr:rowOff>
    </xdr:to>
    <xdr:cxnSp macro="">
      <xdr:nvCxnSpPr>
        <xdr:cNvPr id="236" name="直線コネクタ 235"/>
        <xdr:cNvCxnSpPr/>
      </xdr:nvCxnSpPr>
      <xdr:spPr>
        <a:xfrm flipV="1">
          <a:off x="2908300" y="16743477"/>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162140</xdr:rowOff>
    </xdr:from>
    <xdr:to>
      <xdr:col>15</xdr:col>
      <xdr:colOff>50800</xdr:colOff>
      <xdr:row>98</xdr:row>
      <xdr:rowOff>52363</xdr:rowOff>
    </xdr:to>
    <xdr:cxnSp macro="">
      <xdr:nvCxnSpPr>
        <xdr:cNvPr id="239" name="直線コネクタ 238"/>
        <xdr:cNvCxnSpPr/>
      </xdr:nvCxnSpPr>
      <xdr:spPr>
        <a:xfrm flipV="1">
          <a:off x="2019300" y="16792790"/>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52363</xdr:rowOff>
    </xdr:from>
    <xdr:to>
      <xdr:col>10</xdr:col>
      <xdr:colOff>114300</xdr:colOff>
      <xdr:row>98</xdr:row>
      <xdr:rowOff>72783</xdr:rowOff>
    </xdr:to>
    <xdr:cxnSp macro="">
      <xdr:nvCxnSpPr>
        <xdr:cNvPr id="242" name="直線コネクタ 241"/>
        <xdr:cNvCxnSpPr/>
      </xdr:nvCxnSpPr>
      <xdr:spPr>
        <a:xfrm flipV="1">
          <a:off x="1130300" y="16854463"/>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52400</xdr:rowOff>
    </xdr:from>
    <xdr:to>
      <xdr:col>24</xdr:col>
      <xdr:colOff>114300</xdr:colOff>
      <xdr:row>97</xdr:row>
      <xdr:rowOff>154000</xdr:rowOff>
    </xdr:to>
    <xdr:sp macro="" textlink="">
      <xdr:nvSpPr>
        <xdr:cNvPr id="252" name="楕円 251"/>
        <xdr:cNvSpPr/>
      </xdr:nvSpPr>
      <xdr:spPr>
        <a:xfrm>
          <a:off x="45847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30827</xdr:rowOff>
    </xdr:from>
    <xdr:ext cx="599010" cy="259045"/>
    <xdr:sp macro="" textlink="">
      <xdr:nvSpPr>
        <xdr:cNvPr id="253" name="扶助費該当値テキスト"/>
        <xdr:cNvSpPr txBox="1"/>
      </xdr:nvSpPr>
      <xdr:spPr>
        <a:xfrm>
          <a:off x="4686300" y="1666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62027</xdr:rowOff>
    </xdr:from>
    <xdr:to>
      <xdr:col>20</xdr:col>
      <xdr:colOff>38100</xdr:colOff>
      <xdr:row>97</xdr:row>
      <xdr:rowOff>163627</xdr:rowOff>
    </xdr:to>
    <xdr:sp macro="" textlink="">
      <xdr:nvSpPr>
        <xdr:cNvPr id="254" name="楕円 253"/>
        <xdr:cNvSpPr/>
      </xdr:nvSpPr>
      <xdr:spPr>
        <a:xfrm>
          <a:off x="3746500" y="166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154754</xdr:rowOff>
    </xdr:from>
    <xdr:ext cx="599010" cy="259045"/>
    <xdr:sp macro="" textlink="">
      <xdr:nvSpPr>
        <xdr:cNvPr id="255" name="テキスト ボックス 254"/>
        <xdr:cNvSpPr txBox="1"/>
      </xdr:nvSpPr>
      <xdr:spPr>
        <a:xfrm>
          <a:off x="3497795" y="167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111340</xdr:rowOff>
    </xdr:from>
    <xdr:to>
      <xdr:col>15</xdr:col>
      <xdr:colOff>101600</xdr:colOff>
      <xdr:row>98</xdr:row>
      <xdr:rowOff>41490</xdr:rowOff>
    </xdr:to>
    <xdr:sp macro="" textlink="">
      <xdr:nvSpPr>
        <xdr:cNvPr id="256" name="楕円 255"/>
        <xdr:cNvSpPr/>
      </xdr:nvSpPr>
      <xdr:spPr>
        <a:xfrm>
          <a:off x="2857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32617</xdr:rowOff>
    </xdr:from>
    <xdr:ext cx="599010" cy="259045"/>
    <xdr:sp macro="" textlink="">
      <xdr:nvSpPr>
        <xdr:cNvPr id="257" name="テキスト ボックス 256"/>
        <xdr:cNvSpPr txBox="1"/>
      </xdr:nvSpPr>
      <xdr:spPr>
        <a:xfrm>
          <a:off x="2608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1563</xdr:rowOff>
    </xdr:from>
    <xdr:to>
      <xdr:col>10</xdr:col>
      <xdr:colOff>165100</xdr:colOff>
      <xdr:row>98</xdr:row>
      <xdr:rowOff>103163</xdr:rowOff>
    </xdr:to>
    <xdr:sp macro="" textlink="">
      <xdr:nvSpPr>
        <xdr:cNvPr id="258" name="楕円 257"/>
        <xdr:cNvSpPr/>
      </xdr:nvSpPr>
      <xdr:spPr>
        <a:xfrm>
          <a:off x="1968500" y="168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94290</xdr:rowOff>
    </xdr:from>
    <xdr:ext cx="599010" cy="259045"/>
    <xdr:sp macro="" textlink="">
      <xdr:nvSpPr>
        <xdr:cNvPr id="259" name="テキスト ボックス 258"/>
        <xdr:cNvSpPr txBox="1"/>
      </xdr:nvSpPr>
      <xdr:spPr>
        <a:xfrm>
          <a:off x="1719795" y="1689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21983</xdr:rowOff>
    </xdr:from>
    <xdr:to>
      <xdr:col>6</xdr:col>
      <xdr:colOff>38100</xdr:colOff>
      <xdr:row>98</xdr:row>
      <xdr:rowOff>123583</xdr:rowOff>
    </xdr:to>
    <xdr:sp macro="" textlink="">
      <xdr:nvSpPr>
        <xdr:cNvPr id="260" name="楕円 259"/>
        <xdr:cNvSpPr/>
      </xdr:nvSpPr>
      <xdr:spPr>
        <a:xfrm>
          <a:off x="1079500" y="16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114710</xdr:rowOff>
    </xdr:from>
    <xdr:ext cx="599010" cy="259045"/>
    <xdr:sp macro="" textlink="">
      <xdr:nvSpPr>
        <xdr:cNvPr id="261" name="テキスト ボックス 260"/>
        <xdr:cNvSpPr txBox="1"/>
      </xdr:nvSpPr>
      <xdr:spPr>
        <a:xfrm>
          <a:off x="830795" y="169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52070</xdr:rowOff>
    </xdr:from>
    <xdr:to>
      <xdr:col>55</xdr:col>
      <xdr:colOff>0</xdr:colOff>
      <xdr:row>35</xdr:row>
      <xdr:rowOff>73749</xdr:rowOff>
    </xdr:to>
    <xdr:cxnSp macro="">
      <xdr:nvCxnSpPr>
        <xdr:cNvPr id="291" name="直線コネクタ 290"/>
        <xdr:cNvCxnSpPr/>
      </xdr:nvCxnSpPr>
      <xdr:spPr>
        <a:xfrm>
          <a:off x="9639300" y="6052820"/>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140043</xdr:rowOff>
    </xdr:from>
    <xdr:to>
      <xdr:col>50</xdr:col>
      <xdr:colOff>114300</xdr:colOff>
      <xdr:row>35</xdr:row>
      <xdr:rowOff>52070</xdr:rowOff>
    </xdr:to>
    <xdr:cxnSp macro="">
      <xdr:nvCxnSpPr>
        <xdr:cNvPr id="294" name="直線コネクタ 293"/>
        <xdr:cNvCxnSpPr/>
      </xdr:nvCxnSpPr>
      <xdr:spPr>
        <a:xfrm>
          <a:off x="8750300" y="5969343"/>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6" name="テキスト ボックス 295"/>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140043</xdr:rowOff>
    </xdr:from>
    <xdr:to>
      <xdr:col>45</xdr:col>
      <xdr:colOff>177800</xdr:colOff>
      <xdr:row>35</xdr:row>
      <xdr:rowOff>10846</xdr:rowOff>
    </xdr:to>
    <xdr:cxnSp macro="">
      <xdr:nvCxnSpPr>
        <xdr:cNvPr id="297" name="直線コネクタ 296"/>
        <xdr:cNvCxnSpPr/>
      </xdr:nvCxnSpPr>
      <xdr:spPr>
        <a:xfrm flipV="1">
          <a:off x="7861300" y="5969343"/>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10846</xdr:rowOff>
    </xdr:from>
    <xdr:to>
      <xdr:col>41</xdr:col>
      <xdr:colOff>50800</xdr:colOff>
      <xdr:row>35</xdr:row>
      <xdr:rowOff>91923</xdr:rowOff>
    </xdr:to>
    <xdr:cxnSp macro="">
      <xdr:nvCxnSpPr>
        <xdr:cNvPr id="300" name="直線コネクタ 299"/>
        <xdr:cNvCxnSpPr/>
      </xdr:nvCxnSpPr>
      <xdr:spPr>
        <a:xfrm flipV="1">
          <a:off x="6972300" y="6011596"/>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2" name="テキスト ボックス 301"/>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22949</xdr:rowOff>
    </xdr:from>
    <xdr:to>
      <xdr:col>55</xdr:col>
      <xdr:colOff>50800</xdr:colOff>
      <xdr:row>35</xdr:row>
      <xdr:rowOff>124549</xdr:rowOff>
    </xdr:to>
    <xdr:sp macro="" textlink="">
      <xdr:nvSpPr>
        <xdr:cNvPr id="310" name="楕円 309"/>
        <xdr:cNvSpPr/>
      </xdr:nvSpPr>
      <xdr:spPr>
        <a:xfrm>
          <a:off x="10426700" y="60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1376</xdr:rowOff>
    </xdr:from>
    <xdr:ext cx="534377" cy="259045"/>
    <xdr:sp macro="" textlink="">
      <xdr:nvSpPr>
        <xdr:cNvPr id="311" name="補助費等該当値テキスト"/>
        <xdr:cNvSpPr txBox="1"/>
      </xdr:nvSpPr>
      <xdr:spPr>
        <a:xfrm>
          <a:off x="10528300" y="600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1270</xdr:rowOff>
    </xdr:from>
    <xdr:to>
      <xdr:col>50</xdr:col>
      <xdr:colOff>165100</xdr:colOff>
      <xdr:row>35</xdr:row>
      <xdr:rowOff>102870</xdr:rowOff>
    </xdr:to>
    <xdr:sp macro="" textlink="">
      <xdr:nvSpPr>
        <xdr:cNvPr id="312" name="楕円 311"/>
        <xdr:cNvSpPr/>
      </xdr:nvSpPr>
      <xdr:spPr>
        <a:xfrm>
          <a:off x="9588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93997</xdr:rowOff>
    </xdr:from>
    <xdr:ext cx="534377" cy="259045"/>
    <xdr:sp macro="" textlink="">
      <xdr:nvSpPr>
        <xdr:cNvPr id="313" name="テキスト ボックス 312"/>
        <xdr:cNvSpPr txBox="1"/>
      </xdr:nvSpPr>
      <xdr:spPr>
        <a:xfrm>
          <a:off x="9372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89243</xdr:rowOff>
    </xdr:from>
    <xdr:to>
      <xdr:col>46</xdr:col>
      <xdr:colOff>38100</xdr:colOff>
      <xdr:row>35</xdr:row>
      <xdr:rowOff>19393</xdr:rowOff>
    </xdr:to>
    <xdr:sp macro="" textlink="">
      <xdr:nvSpPr>
        <xdr:cNvPr id="314" name="楕円 313"/>
        <xdr:cNvSpPr/>
      </xdr:nvSpPr>
      <xdr:spPr>
        <a:xfrm>
          <a:off x="8699500" y="59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10520</xdr:rowOff>
    </xdr:from>
    <xdr:ext cx="534377" cy="259045"/>
    <xdr:sp macro="" textlink="">
      <xdr:nvSpPr>
        <xdr:cNvPr id="315" name="テキスト ボックス 314"/>
        <xdr:cNvSpPr txBox="1"/>
      </xdr:nvSpPr>
      <xdr:spPr>
        <a:xfrm>
          <a:off x="8483111" y="60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131496</xdr:rowOff>
    </xdr:from>
    <xdr:to>
      <xdr:col>41</xdr:col>
      <xdr:colOff>101600</xdr:colOff>
      <xdr:row>35</xdr:row>
      <xdr:rowOff>61646</xdr:rowOff>
    </xdr:to>
    <xdr:sp macro="" textlink="">
      <xdr:nvSpPr>
        <xdr:cNvPr id="316" name="楕円 315"/>
        <xdr:cNvSpPr/>
      </xdr:nvSpPr>
      <xdr:spPr>
        <a:xfrm>
          <a:off x="7810500" y="59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52773</xdr:rowOff>
    </xdr:from>
    <xdr:ext cx="534377" cy="259045"/>
    <xdr:sp macro="" textlink="">
      <xdr:nvSpPr>
        <xdr:cNvPr id="317" name="テキスト ボックス 316"/>
        <xdr:cNvSpPr txBox="1"/>
      </xdr:nvSpPr>
      <xdr:spPr>
        <a:xfrm>
          <a:off x="7594111" y="60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41123</xdr:rowOff>
    </xdr:from>
    <xdr:to>
      <xdr:col>36</xdr:col>
      <xdr:colOff>165100</xdr:colOff>
      <xdr:row>35</xdr:row>
      <xdr:rowOff>142723</xdr:rowOff>
    </xdr:to>
    <xdr:sp macro="" textlink="">
      <xdr:nvSpPr>
        <xdr:cNvPr id="318" name="楕円 317"/>
        <xdr:cNvSpPr/>
      </xdr:nvSpPr>
      <xdr:spPr>
        <a:xfrm>
          <a:off x="6921500" y="6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133850</xdr:rowOff>
    </xdr:from>
    <xdr:ext cx="534377" cy="259045"/>
    <xdr:sp macro="" textlink="">
      <xdr:nvSpPr>
        <xdr:cNvPr id="319" name="テキスト ボックス 318"/>
        <xdr:cNvSpPr txBox="1"/>
      </xdr:nvSpPr>
      <xdr:spPr>
        <a:xfrm>
          <a:off x="6705111" y="6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152305</xdr:rowOff>
    </xdr:from>
    <xdr:to>
      <xdr:col>55</xdr:col>
      <xdr:colOff>0</xdr:colOff>
      <xdr:row>54</xdr:row>
      <xdr:rowOff>167622</xdr:rowOff>
    </xdr:to>
    <xdr:cxnSp macro="">
      <xdr:nvCxnSpPr>
        <xdr:cNvPr id="351" name="直線コネクタ 350"/>
        <xdr:cNvCxnSpPr/>
      </xdr:nvCxnSpPr>
      <xdr:spPr>
        <a:xfrm>
          <a:off x="9639300" y="9410605"/>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113573</xdr:rowOff>
    </xdr:from>
    <xdr:ext cx="534377" cy="259045"/>
    <xdr:sp macro="" textlink="">
      <xdr:nvSpPr>
        <xdr:cNvPr id="352" name="普通建設事業費平均値テキスト"/>
        <xdr:cNvSpPr txBox="1"/>
      </xdr:nvSpPr>
      <xdr:spPr>
        <a:xfrm>
          <a:off x="10528300" y="920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152305</xdr:rowOff>
    </xdr:from>
    <xdr:to>
      <xdr:col>50</xdr:col>
      <xdr:colOff>114300</xdr:colOff>
      <xdr:row>55</xdr:row>
      <xdr:rowOff>85652</xdr:rowOff>
    </xdr:to>
    <xdr:cxnSp macro="">
      <xdr:nvCxnSpPr>
        <xdr:cNvPr id="354" name="直線コネクタ 353"/>
        <xdr:cNvCxnSpPr/>
      </xdr:nvCxnSpPr>
      <xdr:spPr>
        <a:xfrm flipV="1">
          <a:off x="8750300" y="9410605"/>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6" name="テキスト ボックス 355"/>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86861</xdr:rowOff>
    </xdr:from>
    <xdr:to>
      <xdr:col>45</xdr:col>
      <xdr:colOff>177800</xdr:colOff>
      <xdr:row>55</xdr:row>
      <xdr:rowOff>85652</xdr:rowOff>
    </xdr:to>
    <xdr:cxnSp macro="">
      <xdr:nvCxnSpPr>
        <xdr:cNvPr id="357" name="直線コネクタ 356"/>
        <xdr:cNvCxnSpPr/>
      </xdr:nvCxnSpPr>
      <xdr:spPr>
        <a:xfrm>
          <a:off x="7861300" y="9345161"/>
          <a:ext cx="889000" cy="17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59" name="テキスト ボックス 358"/>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86861</xdr:rowOff>
    </xdr:from>
    <xdr:to>
      <xdr:col>41</xdr:col>
      <xdr:colOff>50800</xdr:colOff>
      <xdr:row>54</xdr:row>
      <xdr:rowOff>151750</xdr:rowOff>
    </xdr:to>
    <xdr:cxnSp macro="">
      <xdr:nvCxnSpPr>
        <xdr:cNvPr id="360" name="直線コネクタ 359"/>
        <xdr:cNvCxnSpPr/>
      </xdr:nvCxnSpPr>
      <xdr:spPr>
        <a:xfrm flipV="1">
          <a:off x="6972300" y="9345161"/>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2" name="テキスト ボックス 361"/>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4" name="テキスト ボックス 363"/>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116822</xdr:rowOff>
    </xdr:from>
    <xdr:to>
      <xdr:col>55</xdr:col>
      <xdr:colOff>50800</xdr:colOff>
      <xdr:row>55</xdr:row>
      <xdr:rowOff>46972</xdr:rowOff>
    </xdr:to>
    <xdr:sp macro="" textlink="">
      <xdr:nvSpPr>
        <xdr:cNvPr id="370" name="楕円 369"/>
        <xdr:cNvSpPr/>
      </xdr:nvSpPr>
      <xdr:spPr>
        <a:xfrm>
          <a:off x="10426700" y="9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95249</xdr:rowOff>
    </xdr:from>
    <xdr:ext cx="534377" cy="259045"/>
    <xdr:sp macro="" textlink="">
      <xdr:nvSpPr>
        <xdr:cNvPr id="371" name="普通建設事業費該当値テキスト"/>
        <xdr:cNvSpPr txBox="1"/>
      </xdr:nvSpPr>
      <xdr:spPr>
        <a:xfrm>
          <a:off x="10528300" y="93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101505</xdr:rowOff>
    </xdr:from>
    <xdr:to>
      <xdr:col>50</xdr:col>
      <xdr:colOff>165100</xdr:colOff>
      <xdr:row>55</xdr:row>
      <xdr:rowOff>31655</xdr:rowOff>
    </xdr:to>
    <xdr:sp macro="" textlink="">
      <xdr:nvSpPr>
        <xdr:cNvPr id="372" name="楕円 371"/>
        <xdr:cNvSpPr/>
      </xdr:nvSpPr>
      <xdr:spPr>
        <a:xfrm>
          <a:off x="9588500" y="93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48182</xdr:rowOff>
    </xdr:from>
    <xdr:ext cx="534377" cy="259045"/>
    <xdr:sp macro="" textlink="">
      <xdr:nvSpPr>
        <xdr:cNvPr id="373" name="テキスト ボックス 372"/>
        <xdr:cNvSpPr txBox="1"/>
      </xdr:nvSpPr>
      <xdr:spPr>
        <a:xfrm>
          <a:off x="9372111" y="91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34852</xdr:rowOff>
    </xdr:from>
    <xdr:to>
      <xdr:col>46</xdr:col>
      <xdr:colOff>38100</xdr:colOff>
      <xdr:row>55</xdr:row>
      <xdr:rowOff>136452</xdr:rowOff>
    </xdr:to>
    <xdr:sp macro="" textlink="">
      <xdr:nvSpPr>
        <xdr:cNvPr id="374" name="楕円 373"/>
        <xdr:cNvSpPr/>
      </xdr:nvSpPr>
      <xdr:spPr>
        <a:xfrm>
          <a:off x="8699500" y="94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127579</xdr:rowOff>
    </xdr:from>
    <xdr:ext cx="534377" cy="259045"/>
    <xdr:sp macro="" textlink="">
      <xdr:nvSpPr>
        <xdr:cNvPr id="375" name="テキスト ボックス 374"/>
        <xdr:cNvSpPr txBox="1"/>
      </xdr:nvSpPr>
      <xdr:spPr>
        <a:xfrm>
          <a:off x="8483111" y="95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36061</xdr:rowOff>
    </xdr:from>
    <xdr:to>
      <xdr:col>41</xdr:col>
      <xdr:colOff>101600</xdr:colOff>
      <xdr:row>54</xdr:row>
      <xdr:rowOff>137661</xdr:rowOff>
    </xdr:to>
    <xdr:sp macro="" textlink="">
      <xdr:nvSpPr>
        <xdr:cNvPr id="376" name="楕円 375"/>
        <xdr:cNvSpPr/>
      </xdr:nvSpPr>
      <xdr:spPr>
        <a:xfrm>
          <a:off x="7810500" y="9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154188</xdr:rowOff>
    </xdr:from>
    <xdr:ext cx="534377" cy="259045"/>
    <xdr:sp macro="" textlink="">
      <xdr:nvSpPr>
        <xdr:cNvPr id="377" name="テキスト ボックス 376"/>
        <xdr:cNvSpPr txBox="1"/>
      </xdr:nvSpPr>
      <xdr:spPr>
        <a:xfrm>
          <a:off x="7594111" y="90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100950</xdr:rowOff>
    </xdr:from>
    <xdr:to>
      <xdr:col>36</xdr:col>
      <xdr:colOff>165100</xdr:colOff>
      <xdr:row>55</xdr:row>
      <xdr:rowOff>31100</xdr:rowOff>
    </xdr:to>
    <xdr:sp macro="" textlink="">
      <xdr:nvSpPr>
        <xdr:cNvPr id="378" name="楕円 377"/>
        <xdr:cNvSpPr/>
      </xdr:nvSpPr>
      <xdr:spPr>
        <a:xfrm>
          <a:off x="6921500" y="93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47627</xdr:rowOff>
    </xdr:from>
    <xdr:ext cx="534377" cy="259045"/>
    <xdr:sp macro="" textlink="">
      <xdr:nvSpPr>
        <xdr:cNvPr id="379" name="テキスト ボックス 378"/>
        <xdr:cNvSpPr txBox="1"/>
      </xdr:nvSpPr>
      <xdr:spPr>
        <a:xfrm>
          <a:off x="6705111" y="91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164618</xdr:rowOff>
    </xdr:from>
    <xdr:to>
      <xdr:col>55</xdr:col>
      <xdr:colOff>0</xdr:colOff>
      <xdr:row>76</xdr:row>
      <xdr:rowOff>61519</xdr:rowOff>
    </xdr:to>
    <xdr:cxnSp macro="">
      <xdr:nvCxnSpPr>
        <xdr:cNvPr id="408" name="直線コネクタ 407"/>
        <xdr:cNvCxnSpPr/>
      </xdr:nvCxnSpPr>
      <xdr:spPr>
        <a:xfrm flipV="1">
          <a:off x="9639300" y="13023368"/>
          <a:ext cx="8382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09"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61519</xdr:rowOff>
    </xdr:from>
    <xdr:to>
      <xdr:col>50</xdr:col>
      <xdr:colOff>114300</xdr:colOff>
      <xdr:row>76</xdr:row>
      <xdr:rowOff>126746</xdr:rowOff>
    </xdr:to>
    <xdr:cxnSp macro="">
      <xdr:nvCxnSpPr>
        <xdr:cNvPr id="411" name="直線コネクタ 410"/>
        <xdr:cNvCxnSpPr/>
      </xdr:nvCxnSpPr>
      <xdr:spPr>
        <a:xfrm flipV="1">
          <a:off x="8750300" y="13091719"/>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3" name="テキスト ボックス 412"/>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80874</xdr:rowOff>
    </xdr:from>
    <xdr:to>
      <xdr:col>45</xdr:col>
      <xdr:colOff>177800</xdr:colOff>
      <xdr:row>76</xdr:row>
      <xdr:rowOff>126746</xdr:rowOff>
    </xdr:to>
    <xdr:cxnSp macro="">
      <xdr:nvCxnSpPr>
        <xdr:cNvPr id="414" name="直線コネクタ 413"/>
        <xdr:cNvCxnSpPr/>
      </xdr:nvCxnSpPr>
      <xdr:spPr>
        <a:xfrm>
          <a:off x="7861300" y="13111074"/>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6" name="テキスト ボックス 415"/>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2311</xdr:rowOff>
    </xdr:from>
    <xdr:to>
      <xdr:col>41</xdr:col>
      <xdr:colOff>50800</xdr:colOff>
      <xdr:row>76</xdr:row>
      <xdr:rowOff>80874</xdr:rowOff>
    </xdr:to>
    <xdr:cxnSp macro="">
      <xdr:nvCxnSpPr>
        <xdr:cNvPr id="417" name="直線コネクタ 416"/>
        <xdr:cNvCxnSpPr/>
      </xdr:nvCxnSpPr>
      <xdr:spPr>
        <a:xfrm>
          <a:off x="6972300" y="13032511"/>
          <a:ext cx="8890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5821</xdr:rowOff>
    </xdr:from>
    <xdr:ext cx="534377" cy="259045"/>
    <xdr:sp macro="" textlink="">
      <xdr:nvSpPr>
        <xdr:cNvPr id="419" name="テキスト ボックス 418"/>
        <xdr:cNvSpPr txBox="1"/>
      </xdr:nvSpPr>
      <xdr:spPr>
        <a:xfrm>
          <a:off x="7594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1" name="テキスト ボックス 420"/>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113817</xdr:rowOff>
    </xdr:from>
    <xdr:to>
      <xdr:col>55</xdr:col>
      <xdr:colOff>50800</xdr:colOff>
      <xdr:row>76</xdr:row>
      <xdr:rowOff>43966</xdr:rowOff>
    </xdr:to>
    <xdr:sp macro="" textlink="">
      <xdr:nvSpPr>
        <xdr:cNvPr id="427" name="楕円 426"/>
        <xdr:cNvSpPr/>
      </xdr:nvSpPr>
      <xdr:spPr>
        <a:xfrm>
          <a:off x="10426700" y="12972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92244</xdr:rowOff>
    </xdr:from>
    <xdr:ext cx="534377" cy="259045"/>
    <xdr:sp macro="" textlink="">
      <xdr:nvSpPr>
        <xdr:cNvPr id="428" name="普通建設事業費 （ うち新規整備　）該当値テキスト"/>
        <xdr:cNvSpPr txBox="1"/>
      </xdr:nvSpPr>
      <xdr:spPr>
        <a:xfrm>
          <a:off x="10528300" y="129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10719</xdr:rowOff>
    </xdr:from>
    <xdr:to>
      <xdr:col>50</xdr:col>
      <xdr:colOff>165100</xdr:colOff>
      <xdr:row>76</xdr:row>
      <xdr:rowOff>112319</xdr:rowOff>
    </xdr:to>
    <xdr:sp macro="" textlink="">
      <xdr:nvSpPr>
        <xdr:cNvPr id="429" name="楕円 428"/>
        <xdr:cNvSpPr/>
      </xdr:nvSpPr>
      <xdr:spPr>
        <a:xfrm>
          <a:off x="9588500" y="130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103446</xdr:rowOff>
    </xdr:from>
    <xdr:ext cx="534377" cy="259045"/>
    <xdr:sp macro="" textlink="">
      <xdr:nvSpPr>
        <xdr:cNvPr id="430" name="テキスト ボックス 429"/>
        <xdr:cNvSpPr txBox="1"/>
      </xdr:nvSpPr>
      <xdr:spPr>
        <a:xfrm>
          <a:off x="9372111" y="131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75946</xdr:rowOff>
    </xdr:from>
    <xdr:to>
      <xdr:col>46</xdr:col>
      <xdr:colOff>38100</xdr:colOff>
      <xdr:row>77</xdr:row>
      <xdr:rowOff>6096</xdr:rowOff>
    </xdr:to>
    <xdr:sp macro="" textlink="">
      <xdr:nvSpPr>
        <xdr:cNvPr id="431" name="楕円 430"/>
        <xdr:cNvSpPr/>
      </xdr:nvSpPr>
      <xdr:spPr>
        <a:xfrm>
          <a:off x="8699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168673</xdr:rowOff>
    </xdr:from>
    <xdr:ext cx="534377" cy="259045"/>
    <xdr:sp macro="" textlink="">
      <xdr:nvSpPr>
        <xdr:cNvPr id="432" name="テキスト ボックス 431"/>
        <xdr:cNvSpPr txBox="1"/>
      </xdr:nvSpPr>
      <xdr:spPr>
        <a:xfrm>
          <a:off x="8483111" y="13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30074</xdr:rowOff>
    </xdr:from>
    <xdr:to>
      <xdr:col>41</xdr:col>
      <xdr:colOff>101600</xdr:colOff>
      <xdr:row>76</xdr:row>
      <xdr:rowOff>131674</xdr:rowOff>
    </xdr:to>
    <xdr:sp macro="" textlink="">
      <xdr:nvSpPr>
        <xdr:cNvPr id="433" name="楕円 432"/>
        <xdr:cNvSpPr/>
      </xdr:nvSpPr>
      <xdr:spPr>
        <a:xfrm>
          <a:off x="7810500" y="130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122801</xdr:rowOff>
    </xdr:from>
    <xdr:ext cx="534377" cy="259045"/>
    <xdr:sp macro="" textlink="">
      <xdr:nvSpPr>
        <xdr:cNvPr id="434" name="テキスト ボックス 433"/>
        <xdr:cNvSpPr txBox="1"/>
      </xdr:nvSpPr>
      <xdr:spPr>
        <a:xfrm>
          <a:off x="7594111" y="131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122961</xdr:rowOff>
    </xdr:from>
    <xdr:to>
      <xdr:col>36</xdr:col>
      <xdr:colOff>165100</xdr:colOff>
      <xdr:row>76</xdr:row>
      <xdr:rowOff>53111</xdr:rowOff>
    </xdr:to>
    <xdr:sp macro="" textlink="">
      <xdr:nvSpPr>
        <xdr:cNvPr id="435" name="楕円 434"/>
        <xdr:cNvSpPr/>
      </xdr:nvSpPr>
      <xdr:spPr>
        <a:xfrm>
          <a:off x="6921500" y="129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44238</xdr:rowOff>
    </xdr:from>
    <xdr:ext cx="534377" cy="259045"/>
    <xdr:sp macro="" textlink="">
      <xdr:nvSpPr>
        <xdr:cNvPr id="436" name="テキスト ボックス 435"/>
        <xdr:cNvSpPr txBox="1"/>
      </xdr:nvSpPr>
      <xdr:spPr>
        <a:xfrm>
          <a:off x="6705111" y="130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98095</xdr:rowOff>
    </xdr:from>
    <xdr:to>
      <xdr:col>55</xdr:col>
      <xdr:colOff>0</xdr:colOff>
      <xdr:row>95</xdr:row>
      <xdr:rowOff>65497</xdr:rowOff>
    </xdr:to>
    <xdr:cxnSp macro="">
      <xdr:nvCxnSpPr>
        <xdr:cNvPr id="464" name="直線コネクタ 463"/>
        <xdr:cNvCxnSpPr/>
      </xdr:nvCxnSpPr>
      <xdr:spPr>
        <a:xfrm>
          <a:off x="9639300" y="16214395"/>
          <a:ext cx="838200" cy="13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5"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95625</xdr:rowOff>
    </xdr:from>
    <xdr:to>
      <xdr:col>50</xdr:col>
      <xdr:colOff>114300</xdr:colOff>
      <xdr:row>94</xdr:row>
      <xdr:rowOff>98095</xdr:rowOff>
    </xdr:to>
    <xdr:cxnSp macro="">
      <xdr:nvCxnSpPr>
        <xdr:cNvPr id="467" name="直線コネクタ 466"/>
        <xdr:cNvCxnSpPr/>
      </xdr:nvCxnSpPr>
      <xdr:spPr>
        <a:xfrm>
          <a:off x="8750300" y="16211925"/>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69" name="テキスト ボックス 468"/>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95625</xdr:rowOff>
    </xdr:from>
    <xdr:to>
      <xdr:col>45</xdr:col>
      <xdr:colOff>177800</xdr:colOff>
      <xdr:row>95</xdr:row>
      <xdr:rowOff>74230</xdr:rowOff>
    </xdr:to>
    <xdr:cxnSp macro="">
      <xdr:nvCxnSpPr>
        <xdr:cNvPr id="470" name="直線コネクタ 469"/>
        <xdr:cNvCxnSpPr/>
      </xdr:nvCxnSpPr>
      <xdr:spPr>
        <a:xfrm flipV="1">
          <a:off x="7861300" y="16211925"/>
          <a:ext cx="889000" cy="15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2" name="テキスト ボックス 471"/>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52832</xdr:rowOff>
    </xdr:from>
    <xdr:to>
      <xdr:col>41</xdr:col>
      <xdr:colOff>50800</xdr:colOff>
      <xdr:row>95</xdr:row>
      <xdr:rowOff>74230</xdr:rowOff>
    </xdr:to>
    <xdr:cxnSp macro="">
      <xdr:nvCxnSpPr>
        <xdr:cNvPr id="473" name="直線コネクタ 472"/>
        <xdr:cNvCxnSpPr/>
      </xdr:nvCxnSpPr>
      <xdr:spPr>
        <a:xfrm>
          <a:off x="6972300" y="16169132"/>
          <a:ext cx="889000" cy="19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5" name="テキスト ボックス 474"/>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14697</xdr:rowOff>
    </xdr:from>
    <xdr:to>
      <xdr:col>55</xdr:col>
      <xdr:colOff>50800</xdr:colOff>
      <xdr:row>95</xdr:row>
      <xdr:rowOff>116297</xdr:rowOff>
    </xdr:to>
    <xdr:sp macro="" textlink="">
      <xdr:nvSpPr>
        <xdr:cNvPr id="483" name="楕円 482"/>
        <xdr:cNvSpPr/>
      </xdr:nvSpPr>
      <xdr:spPr>
        <a:xfrm>
          <a:off x="10426700" y="163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164574</xdr:rowOff>
    </xdr:from>
    <xdr:ext cx="534377" cy="259045"/>
    <xdr:sp macro="" textlink="">
      <xdr:nvSpPr>
        <xdr:cNvPr id="484" name="普通建設事業費 （ うち更新整備　）該当値テキスト"/>
        <xdr:cNvSpPr txBox="1"/>
      </xdr:nvSpPr>
      <xdr:spPr>
        <a:xfrm>
          <a:off x="10528300" y="162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47295</xdr:rowOff>
    </xdr:from>
    <xdr:to>
      <xdr:col>50</xdr:col>
      <xdr:colOff>165100</xdr:colOff>
      <xdr:row>94</xdr:row>
      <xdr:rowOff>148895</xdr:rowOff>
    </xdr:to>
    <xdr:sp macro="" textlink="">
      <xdr:nvSpPr>
        <xdr:cNvPr id="485" name="楕円 484"/>
        <xdr:cNvSpPr/>
      </xdr:nvSpPr>
      <xdr:spPr>
        <a:xfrm>
          <a:off x="9588500" y="161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165422</xdr:rowOff>
    </xdr:from>
    <xdr:ext cx="534377" cy="259045"/>
    <xdr:sp macro="" textlink="">
      <xdr:nvSpPr>
        <xdr:cNvPr id="486" name="テキスト ボックス 485"/>
        <xdr:cNvSpPr txBox="1"/>
      </xdr:nvSpPr>
      <xdr:spPr>
        <a:xfrm>
          <a:off x="9372111" y="159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44825</xdr:rowOff>
    </xdr:from>
    <xdr:to>
      <xdr:col>46</xdr:col>
      <xdr:colOff>38100</xdr:colOff>
      <xdr:row>94</xdr:row>
      <xdr:rowOff>146425</xdr:rowOff>
    </xdr:to>
    <xdr:sp macro="" textlink="">
      <xdr:nvSpPr>
        <xdr:cNvPr id="487" name="楕円 486"/>
        <xdr:cNvSpPr/>
      </xdr:nvSpPr>
      <xdr:spPr>
        <a:xfrm>
          <a:off x="8699500" y="161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162952</xdr:rowOff>
    </xdr:from>
    <xdr:ext cx="534377" cy="259045"/>
    <xdr:sp macro="" textlink="">
      <xdr:nvSpPr>
        <xdr:cNvPr id="488" name="テキスト ボックス 487"/>
        <xdr:cNvSpPr txBox="1"/>
      </xdr:nvSpPr>
      <xdr:spPr>
        <a:xfrm>
          <a:off x="8483111" y="159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23430</xdr:rowOff>
    </xdr:from>
    <xdr:to>
      <xdr:col>41</xdr:col>
      <xdr:colOff>101600</xdr:colOff>
      <xdr:row>95</xdr:row>
      <xdr:rowOff>125030</xdr:rowOff>
    </xdr:to>
    <xdr:sp macro="" textlink="">
      <xdr:nvSpPr>
        <xdr:cNvPr id="489" name="楕円 488"/>
        <xdr:cNvSpPr/>
      </xdr:nvSpPr>
      <xdr:spPr>
        <a:xfrm>
          <a:off x="7810500" y="163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141557</xdr:rowOff>
    </xdr:from>
    <xdr:ext cx="534377" cy="259045"/>
    <xdr:sp macro="" textlink="">
      <xdr:nvSpPr>
        <xdr:cNvPr id="490" name="テキスト ボックス 489"/>
        <xdr:cNvSpPr txBox="1"/>
      </xdr:nvSpPr>
      <xdr:spPr>
        <a:xfrm>
          <a:off x="7594111" y="160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2032</xdr:rowOff>
    </xdr:from>
    <xdr:to>
      <xdr:col>36</xdr:col>
      <xdr:colOff>165100</xdr:colOff>
      <xdr:row>94</xdr:row>
      <xdr:rowOff>103632</xdr:rowOff>
    </xdr:to>
    <xdr:sp macro="" textlink="">
      <xdr:nvSpPr>
        <xdr:cNvPr id="491" name="楕円 490"/>
        <xdr:cNvSpPr/>
      </xdr:nvSpPr>
      <xdr:spPr>
        <a:xfrm>
          <a:off x="6921500" y="161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120159</xdr:rowOff>
    </xdr:from>
    <xdr:ext cx="534377" cy="259045"/>
    <xdr:sp macro="" textlink="">
      <xdr:nvSpPr>
        <xdr:cNvPr id="492" name="テキスト ボックス 491"/>
        <xdr:cNvSpPr txBox="1"/>
      </xdr:nvSpPr>
      <xdr:spPr>
        <a:xfrm>
          <a:off x="6705111" y="158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6" name="直線コネクタ 515"/>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9"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0" name="直線コネクタ 519"/>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100533</xdr:rowOff>
    </xdr:from>
    <xdr:to>
      <xdr:col>85</xdr:col>
      <xdr:colOff>127000</xdr:colOff>
      <xdr:row>39</xdr:row>
      <xdr:rowOff>36449</xdr:rowOff>
    </xdr:to>
    <xdr:cxnSp macro="">
      <xdr:nvCxnSpPr>
        <xdr:cNvPr id="521" name="直線コネクタ 520"/>
        <xdr:cNvCxnSpPr/>
      </xdr:nvCxnSpPr>
      <xdr:spPr>
        <a:xfrm flipV="1">
          <a:off x="15481300" y="6615633"/>
          <a:ext cx="8382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33190</xdr:rowOff>
    </xdr:from>
    <xdr:ext cx="469744" cy="259045"/>
    <xdr:sp macro="" textlink="">
      <xdr:nvSpPr>
        <xdr:cNvPr id="522" name="災害復旧事業費平均値テキスト"/>
        <xdr:cNvSpPr txBox="1"/>
      </xdr:nvSpPr>
      <xdr:spPr>
        <a:xfrm>
          <a:off x="16370300" y="654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3" name="フローチャート: 判断 522"/>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31344</xdr:rowOff>
    </xdr:from>
    <xdr:to>
      <xdr:col>81</xdr:col>
      <xdr:colOff>50800</xdr:colOff>
      <xdr:row>39</xdr:row>
      <xdr:rowOff>36449</xdr:rowOff>
    </xdr:to>
    <xdr:cxnSp macro="">
      <xdr:nvCxnSpPr>
        <xdr:cNvPr id="524" name="直線コネクタ 523"/>
        <xdr:cNvCxnSpPr/>
      </xdr:nvCxnSpPr>
      <xdr:spPr>
        <a:xfrm>
          <a:off x="14592300" y="6717894"/>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5" name="フローチャート: 判断 524"/>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6" name="テキスト ボックス 525"/>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24257</xdr:rowOff>
    </xdr:from>
    <xdr:to>
      <xdr:col>76</xdr:col>
      <xdr:colOff>114300</xdr:colOff>
      <xdr:row>39</xdr:row>
      <xdr:rowOff>31344</xdr:rowOff>
    </xdr:to>
    <xdr:cxnSp macro="">
      <xdr:nvCxnSpPr>
        <xdr:cNvPr id="527" name="直線コネクタ 526"/>
        <xdr:cNvCxnSpPr/>
      </xdr:nvCxnSpPr>
      <xdr:spPr>
        <a:xfrm>
          <a:off x="13703300" y="671080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8" name="フローチャート: 判断 527"/>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9" name="テキスト ボックス 528"/>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24257</xdr:rowOff>
    </xdr:from>
    <xdr:to>
      <xdr:col>71</xdr:col>
      <xdr:colOff>177800</xdr:colOff>
      <xdr:row>39</xdr:row>
      <xdr:rowOff>30353</xdr:rowOff>
    </xdr:to>
    <xdr:cxnSp macro="">
      <xdr:nvCxnSpPr>
        <xdr:cNvPr id="530" name="直線コネクタ 529"/>
        <xdr:cNvCxnSpPr/>
      </xdr:nvCxnSpPr>
      <xdr:spPr>
        <a:xfrm flipV="1">
          <a:off x="12814300" y="6710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1" name="フローチャート: 判断 530"/>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2" name="テキスト ボックス 531"/>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3" name="フローチャート: 判断 532"/>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4" name="テキスト ボックス 533"/>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49733</xdr:rowOff>
    </xdr:from>
    <xdr:to>
      <xdr:col>85</xdr:col>
      <xdr:colOff>177800</xdr:colOff>
      <xdr:row>38</xdr:row>
      <xdr:rowOff>151333</xdr:rowOff>
    </xdr:to>
    <xdr:sp macro="" textlink="">
      <xdr:nvSpPr>
        <xdr:cNvPr id="540" name="楕円 539"/>
        <xdr:cNvSpPr/>
      </xdr:nvSpPr>
      <xdr:spPr>
        <a:xfrm>
          <a:off x="16268700" y="65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9110</xdr:rowOff>
    </xdr:from>
    <xdr:ext cx="469744" cy="259045"/>
    <xdr:sp macro="" textlink="">
      <xdr:nvSpPr>
        <xdr:cNvPr id="541" name="災害復旧事業費該当値テキスト"/>
        <xdr:cNvSpPr txBox="1"/>
      </xdr:nvSpPr>
      <xdr:spPr>
        <a:xfrm>
          <a:off x="16370300" y="635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157099</xdr:rowOff>
    </xdr:from>
    <xdr:to>
      <xdr:col>81</xdr:col>
      <xdr:colOff>101600</xdr:colOff>
      <xdr:row>39</xdr:row>
      <xdr:rowOff>87249</xdr:rowOff>
    </xdr:to>
    <xdr:sp macro="" textlink="">
      <xdr:nvSpPr>
        <xdr:cNvPr id="542" name="楕円 541"/>
        <xdr:cNvSpPr/>
      </xdr:nvSpPr>
      <xdr:spPr>
        <a:xfrm>
          <a:off x="15430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78376</xdr:rowOff>
    </xdr:from>
    <xdr:ext cx="378565" cy="259045"/>
    <xdr:sp macro="" textlink="">
      <xdr:nvSpPr>
        <xdr:cNvPr id="543" name="テキスト ボックス 542"/>
        <xdr:cNvSpPr txBox="1"/>
      </xdr:nvSpPr>
      <xdr:spPr>
        <a:xfrm>
          <a:off x="15292017" y="67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151994</xdr:rowOff>
    </xdr:from>
    <xdr:to>
      <xdr:col>76</xdr:col>
      <xdr:colOff>165100</xdr:colOff>
      <xdr:row>39</xdr:row>
      <xdr:rowOff>82144</xdr:rowOff>
    </xdr:to>
    <xdr:sp macro="" textlink="">
      <xdr:nvSpPr>
        <xdr:cNvPr id="544" name="楕円 543"/>
        <xdr:cNvSpPr/>
      </xdr:nvSpPr>
      <xdr:spPr>
        <a:xfrm>
          <a:off x="145415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73271</xdr:rowOff>
    </xdr:from>
    <xdr:ext cx="378565" cy="259045"/>
    <xdr:sp macro="" textlink="">
      <xdr:nvSpPr>
        <xdr:cNvPr id="545" name="テキスト ボックス 544"/>
        <xdr:cNvSpPr txBox="1"/>
      </xdr:nvSpPr>
      <xdr:spPr>
        <a:xfrm>
          <a:off x="14403017" y="6759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144907</xdr:rowOff>
    </xdr:from>
    <xdr:to>
      <xdr:col>72</xdr:col>
      <xdr:colOff>38100</xdr:colOff>
      <xdr:row>39</xdr:row>
      <xdr:rowOff>75057</xdr:rowOff>
    </xdr:to>
    <xdr:sp macro="" textlink="">
      <xdr:nvSpPr>
        <xdr:cNvPr id="546" name="楕円 545"/>
        <xdr:cNvSpPr/>
      </xdr:nvSpPr>
      <xdr:spPr>
        <a:xfrm>
          <a:off x="13652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66184</xdr:rowOff>
    </xdr:from>
    <xdr:ext cx="378565" cy="259045"/>
    <xdr:sp macro="" textlink="">
      <xdr:nvSpPr>
        <xdr:cNvPr id="547" name="テキスト ボックス 546"/>
        <xdr:cNvSpPr txBox="1"/>
      </xdr:nvSpPr>
      <xdr:spPr>
        <a:xfrm>
          <a:off x="13514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151003</xdr:rowOff>
    </xdr:from>
    <xdr:to>
      <xdr:col>67</xdr:col>
      <xdr:colOff>101600</xdr:colOff>
      <xdr:row>39</xdr:row>
      <xdr:rowOff>81153</xdr:rowOff>
    </xdr:to>
    <xdr:sp macro="" textlink="">
      <xdr:nvSpPr>
        <xdr:cNvPr id="548" name="楕円 547"/>
        <xdr:cNvSpPr/>
      </xdr:nvSpPr>
      <xdr:spPr>
        <a:xfrm>
          <a:off x="12763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72280</xdr:rowOff>
    </xdr:from>
    <xdr:ext cx="378565" cy="259045"/>
    <xdr:sp macro="" textlink="">
      <xdr:nvSpPr>
        <xdr:cNvPr id="549" name="テキスト ボックス 548"/>
        <xdr:cNvSpPr txBox="1"/>
      </xdr:nvSpPr>
      <xdr:spPr>
        <a:xfrm>
          <a:off x="12625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3" name="直線コネクタ 622"/>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4"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5" name="直線コネクタ 624"/>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6"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7" name="直線コネクタ 626"/>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95047</xdr:rowOff>
    </xdr:from>
    <xdr:to>
      <xdr:col>85</xdr:col>
      <xdr:colOff>127000</xdr:colOff>
      <xdr:row>78</xdr:row>
      <xdr:rowOff>127584</xdr:rowOff>
    </xdr:to>
    <xdr:cxnSp macro="">
      <xdr:nvCxnSpPr>
        <xdr:cNvPr id="628" name="直線コネクタ 627"/>
        <xdr:cNvCxnSpPr/>
      </xdr:nvCxnSpPr>
      <xdr:spPr>
        <a:xfrm flipV="1">
          <a:off x="15481300" y="13468147"/>
          <a:ext cx="8382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9"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0" name="フローチャート: 判断 629"/>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127584</xdr:rowOff>
    </xdr:from>
    <xdr:to>
      <xdr:col>81</xdr:col>
      <xdr:colOff>50800</xdr:colOff>
      <xdr:row>78</xdr:row>
      <xdr:rowOff>131908</xdr:rowOff>
    </xdr:to>
    <xdr:cxnSp macro="">
      <xdr:nvCxnSpPr>
        <xdr:cNvPr id="631" name="直線コネクタ 630"/>
        <xdr:cNvCxnSpPr/>
      </xdr:nvCxnSpPr>
      <xdr:spPr>
        <a:xfrm flipV="1">
          <a:off x="14592300" y="13500684"/>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2" name="フローチャート: 判断 631"/>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3" name="テキスト ボックス 632"/>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97256</xdr:rowOff>
    </xdr:from>
    <xdr:to>
      <xdr:col>76</xdr:col>
      <xdr:colOff>114300</xdr:colOff>
      <xdr:row>78</xdr:row>
      <xdr:rowOff>131908</xdr:rowOff>
    </xdr:to>
    <xdr:cxnSp macro="">
      <xdr:nvCxnSpPr>
        <xdr:cNvPr id="634" name="直線コネクタ 633"/>
        <xdr:cNvCxnSpPr/>
      </xdr:nvCxnSpPr>
      <xdr:spPr>
        <a:xfrm>
          <a:off x="13703300" y="13470356"/>
          <a:ext cx="8890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5" name="フローチャート: 判断 634"/>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6" name="テキスト ボックス 635"/>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55614</xdr:rowOff>
    </xdr:from>
    <xdr:to>
      <xdr:col>71</xdr:col>
      <xdr:colOff>177800</xdr:colOff>
      <xdr:row>78</xdr:row>
      <xdr:rowOff>97256</xdr:rowOff>
    </xdr:to>
    <xdr:cxnSp macro="">
      <xdr:nvCxnSpPr>
        <xdr:cNvPr id="637" name="直線コネクタ 636"/>
        <xdr:cNvCxnSpPr/>
      </xdr:nvCxnSpPr>
      <xdr:spPr>
        <a:xfrm>
          <a:off x="12814300" y="13428714"/>
          <a:ext cx="889000" cy="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8" name="フローチャート: 判断 637"/>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39" name="テキスト ボックス 638"/>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0" name="フローチャート: 判断 639"/>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1" name="テキスト ボックス 640"/>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44247</xdr:rowOff>
    </xdr:from>
    <xdr:to>
      <xdr:col>85</xdr:col>
      <xdr:colOff>177800</xdr:colOff>
      <xdr:row>78</xdr:row>
      <xdr:rowOff>145847</xdr:rowOff>
    </xdr:to>
    <xdr:sp macro="" textlink="">
      <xdr:nvSpPr>
        <xdr:cNvPr id="647" name="楕円 646"/>
        <xdr:cNvSpPr/>
      </xdr:nvSpPr>
      <xdr:spPr>
        <a:xfrm>
          <a:off x="16268700" y="134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22674</xdr:rowOff>
    </xdr:from>
    <xdr:ext cx="534377" cy="259045"/>
    <xdr:sp macro="" textlink="">
      <xdr:nvSpPr>
        <xdr:cNvPr id="648" name="公債費該当値テキスト"/>
        <xdr:cNvSpPr txBox="1"/>
      </xdr:nvSpPr>
      <xdr:spPr>
        <a:xfrm>
          <a:off x="16370300" y="133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76784</xdr:rowOff>
    </xdr:from>
    <xdr:to>
      <xdr:col>81</xdr:col>
      <xdr:colOff>101600</xdr:colOff>
      <xdr:row>79</xdr:row>
      <xdr:rowOff>6934</xdr:rowOff>
    </xdr:to>
    <xdr:sp macro="" textlink="">
      <xdr:nvSpPr>
        <xdr:cNvPr id="649" name="楕円 648"/>
        <xdr:cNvSpPr/>
      </xdr:nvSpPr>
      <xdr:spPr>
        <a:xfrm>
          <a:off x="154305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169511</xdr:rowOff>
    </xdr:from>
    <xdr:ext cx="534377" cy="259045"/>
    <xdr:sp macro="" textlink="">
      <xdr:nvSpPr>
        <xdr:cNvPr id="650" name="テキスト ボックス 649"/>
        <xdr:cNvSpPr txBox="1"/>
      </xdr:nvSpPr>
      <xdr:spPr>
        <a:xfrm>
          <a:off x="15214111" y="135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81108</xdr:rowOff>
    </xdr:from>
    <xdr:to>
      <xdr:col>76</xdr:col>
      <xdr:colOff>165100</xdr:colOff>
      <xdr:row>79</xdr:row>
      <xdr:rowOff>11258</xdr:rowOff>
    </xdr:to>
    <xdr:sp macro="" textlink="">
      <xdr:nvSpPr>
        <xdr:cNvPr id="651" name="楕円 650"/>
        <xdr:cNvSpPr/>
      </xdr:nvSpPr>
      <xdr:spPr>
        <a:xfrm>
          <a:off x="14541500" y="134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2385</xdr:rowOff>
    </xdr:from>
    <xdr:ext cx="534377" cy="259045"/>
    <xdr:sp macro="" textlink="">
      <xdr:nvSpPr>
        <xdr:cNvPr id="652" name="テキスト ボックス 651"/>
        <xdr:cNvSpPr txBox="1"/>
      </xdr:nvSpPr>
      <xdr:spPr>
        <a:xfrm>
          <a:off x="14325111" y="135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46456</xdr:rowOff>
    </xdr:from>
    <xdr:to>
      <xdr:col>72</xdr:col>
      <xdr:colOff>38100</xdr:colOff>
      <xdr:row>78</xdr:row>
      <xdr:rowOff>148056</xdr:rowOff>
    </xdr:to>
    <xdr:sp macro="" textlink="">
      <xdr:nvSpPr>
        <xdr:cNvPr id="653" name="楕円 652"/>
        <xdr:cNvSpPr/>
      </xdr:nvSpPr>
      <xdr:spPr>
        <a:xfrm>
          <a:off x="13652500" y="134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139183</xdr:rowOff>
    </xdr:from>
    <xdr:ext cx="534377" cy="259045"/>
    <xdr:sp macro="" textlink="">
      <xdr:nvSpPr>
        <xdr:cNvPr id="654" name="テキスト ボックス 653"/>
        <xdr:cNvSpPr txBox="1"/>
      </xdr:nvSpPr>
      <xdr:spPr>
        <a:xfrm>
          <a:off x="13436111" y="135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4814</xdr:rowOff>
    </xdr:from>
    <xdr:to>
      <xdr:col>67</xdr:col>
      <xdr:colOff>101600</xdr:colOff>
      <xdr:row>78</xdr:row>
      <xdr:rowOff>106414</xdr:rowOff>
    </xdr:to>
    <xdr:sp macro="" textlink="">
      <xdr:nvSpPr>
        <xdr:cNvPr id="655" name="楕円 654"/>
        <xdr:cNvSpPr/>
      </xdr:nvSpPr>
      <xdr:spPr>
        <a:xfrm>
          <a:off x="12763500" y="133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97541</xdr:rowOff>
    </xdr:from>
    <xdr:ext cx="534377" cy="259045"/>
    <xdr:sp macro="" textlink="">
      <xdr:nvSpPr>
        <xdr:cNvPr id="656" name="テキスト ボックス 655"/>
        <xdr:cNvSpPr txBox="1"/>
      </xdr:nvSpPr>
      <xdr:spPr>
        <a:xfrm>
          <a:off x="12547111" y="134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2" name="テキスト ボックス 671"/>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4" name="テキスト ボックス 673"/>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0" name="直線コネクタ 679"/>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1"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2" name="直線コネクタ 681"/>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3"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4" name="直線コネクタ 683"/>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127000</xdr:rowOff>
    </xdr:from>
    <xdr:to>
      <xdr:col>85</xdr:col>
      <xdr:colOff>127000</xdr:colOff>
      <xdr:row>93</xdr:row>
      <xdr:rowOff>38100</xdr:rowOff>
    </xdr:to>
    <xdr:cxnSp macro="">
      <xdr:nvCxnSpPr>
        <xdr:cNvPr id="685" name="直線コネクタ 684"/>
        <xdr:cNvCxnSpPr/>
      </xdr:nvCxnSpPr>
      <xdr:spPr>
        <a:xfrm>
          <a:off x="15481300" y="1572895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86" name="積立金平均値テキスト"/>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7" name="フローチャート: 判断 686"/>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127000</xdr:rowOff>
    </xdr:from>
    <xdr:to>
      <xdr:col>81</xdr:col>
      <xdr:colOff>50800</xdr:colOff>
      <xdr:row>94</xdr:row>
      <xdr:rowOff>154687</xdr:rowOff>
    </xdr:to>
    <xdr:cxnSp macro="">
      <xdr:nvCxnSpPr>
        <xdr:cNvPr id="688" name="直線コネクタ 687"/>
        <xdr:cNvCxnSpPr/>
      </xdr:nvCxnSpPr>
      <xdr:spPr>
        <a:xfrm flipV="1">
          <a:off x="14592300" y="15728950"/>
          <a:ext cx="889000" cy="5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9" name="フローチャート: 判断 688"/>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41039</xdr:rowOff>
    </xdr:from>
    <xdr:ext cx="469744" cy="259045"/>
    <xdr:sp macro="" textlink="">
      <xdr:nvSpPr>
        <xdr:cNvPr id="690" name="テキスト ボックス 689"/>
        <xdr:cNvSpPr txBox="1"/>
      </xdr:nvSpPr>
      <xdr:spPr>
        <a:xfrm>
          <a:off x="15246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154687</xdr:rowOff>
    </xdr:from>
    <xdr:to>
      <xdr:col>76</xdr:col>
      <xdr:colOff>114300</xdr:colOff>
      <xdr:row>95</xdr:row>
      <xdr:rowOff>158114</xdr:rowOff>
    </xdr:to>
    <xdr:cxnSp macro="">
      <xdr:nvCxnSpPr>
        <xdr:cNvPr id="691" name="直線コネクタ 690"/>
        <xdr:cNvCxnSpPr/>
      </xdr:nvCxnSpPr>
      <xdr:spPr>
        <a:xfrm flipV="1">
          <a:off x="13703300" y="16270987"/>
          <a:ext cx="889000" cy="17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2" name="フローチャート: 判断 691"/>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98569</xdr:rowOff>
    </xdr:from>
    <xdr:ext cx="469744" cy="259045"/>
    <xdr:sp macro="" textlink="">
      <xdr:nvSpPr>
        <xdr:cNvPr id="693" name="テキスト ボックス 692"/>
        <xdr:cNvSpPr txBox="1"/>
      </xdr:nvSpPr>
      <xdr:spPr>
        <a:xfrm>
          <a:off x="14357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134493</xdr:rowOff>
    </xdr:from>
    <xdr:to>
      <xdr:col>71</xdr:col>
      <xdr:colOff>177800</xdr:colOff>
      <xdr:row>95</xdr:row>
      <xdr:rowOff>158114</xdr:rowOff>
    </xdr:to>
    <xdr:cxnSp macro="">
      <xdr:nvCxnSpPr>
        <xdr:cNvPr id="694" name="直線コネクタ 693"/>
        <xdr:cNvCxnSpPr/>
      </xdr:nvCxnSpPr>
      <xdr:spPr>
        <a:xfrm>
          <a:off x="12814300" y="16250793"/>
          <a:ext cx="889000" cy="19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5" name="フローチャート: 判断 694"/>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6" name="テキスト ボックス 695"/>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7" name="フローチャート: 判断 696"/>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124096</xdr:rowOff>
    </xdr:from>
    <xdr:ext cx="469744" cy="259045"/>
    <xdr:sp macro="" textlink="">
      <xdr:nvSpPr>
        <xdr:cNvPr id="698" name="テキスト ボックス 697"/>
        <xdr:cNvSpPr txBox="1"/>
      </xdr:nvSpPr>
      <xdr:spPr>
        <a:xfrm>
          <a:off x="12579428" y="164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158750</xdr:rowOff>
    </xdr:from>
    <xdr:to>
      <xdr:col>85</xdr:col>
      <xdr:colOff>177800</xdr:colOff>
      <xdr:row>93</xdr:row>
      <xdr:rowOff>88900</xdr:rowOff>
    </xdr:to>
    <xdr:sp macro="" textlink="">
      <xdr:nvSpPr>
        <xdr:cNvPr id="704" name="楕円 703"/>
        <xdr:cNvSpPr/>
      </xdr:nvSpPr>
      <xdr:spPr>
        <a:xfrm>
          <a:off x="16268700" y="159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10177</xdr:rowOff>
    </xdr:from>
    <xdr:ext cx="469744" cy="259045"/>
    <xdr:sp macro="" textlink="">
      <xdr:nvSpPr>
        <xdr:cNvPr id="705" name="積立金該当値テキスト"/>
        <xdr:cNvSpPr txBox="1"/>
      </xdr:nvSpPr>
      <xdr:spPr>
        <a:xfrm>
          <a:off x="16370300" y="1578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76200</xdr:rowOff>
    </xdr:from>
    <xdr:to>
      <xdr:col>81</xdr:col>
      <xdr:colOff>101600</xdr:colOff>
      <xdr:row>92</xdr:row>
      <xdr:rowOff>6350</xdr:rowOff>
    </xdr:to>
    <xdr:sp macro="" textlink="">
      <xdr:nvSpPr>
        <xdr:cNvPr id="706" name="楕円 705"/>
        <xdr:cNvSpPr/>
      </xdr:nvSpPr>
      <xdr:spPr>
        <a:xfrm>
          <a:off x="15430500" y="156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22877</xdr:rowOff>
    </xdr:from>
    <xdr:ext cx="534377" cy="259045"/>
    <xdr:sp macro="" textlink="">
      <xdr:nvSpPr>
        <xdr:cNvPr id="707" name="テキスト ボックス 706"/>
        <xdr:cNvSpPr txBox="1"/>
      </xdr:nvSpPr>
      <xdr:spPr>
        <a:xfrm>
          <a:off x="15214111" y="154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103887</xdr:rowOff>
    </xdr:from>
    <xdr:to>
      <xdr:col>76</xdr:col>
      <xdr:colOff>165100</xdr:colOff>
      <xdr:row>95</xdr:row>
      <xdr:rowOff>34037</xdr:rowOff>
    </xdr:to>
    <xdr:sp macro="" textlink="">
      <xdr:nvSpPr>
        <xdr:cNvPr id="708" name="楕円 707"/>
        <xdr:cNvSpPr/>
      </xdr:nvSpPr>
      <xdr:spPr>
        <a:xfrm>
          <a:off x="14541500" y="16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50564</xdr:rowOff>
    </xdr:from>
    <xdr:ext cx="469744" cy="259045"/>
    <xdr:sp macro="" textlink="">
      <xdr:nvSpPr>
        <xdr:cNvPr id="709" name="テキスト ボックス 708"/>
        <xdr:cNvSpPr txBox="1"/>
      </xdr:nvSpPr>
      <xdr:spPr>
        <a:xfrm>
          <a:off x="14357428" y="1599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107314</xdr:rowOff>
    </xdr:from>
    <xdr:to>
      <xdr:col>72</xdr:col>
      <xdr:colOff>38100</xdr:colOff>
      <xdr:row>96</xdr:row>
      <xdr:rowOff>37464</xdr:rowOff>
    </xdr:to>
    <xdr:sp macro="" textlink="">
      <xdr:nvSpPr>
        <xdr:cNvPr id="710" name="楕円 709"/>
        <xdr:cNvSpPr/>
      </xdr:nvSpPr>
      <xdr:spPr>
        <a:xfrm>
          <a:off x="13652500" y="163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28591</xdr:rowOff>
    </xdr:from>
    <xdr:ext cx="469744" cy="259045"/>
    <xdr:sp macro="" textlink="">
      <xdr:nvSpPr>
        <xdr:cNvPr id="711" name="テキスト ボックス 710"/>
        <xdr:cNvSpPr txBox="1"/>
      </xdr:nvSpPr>
      <xdr:spPr>
        <a:xfrm>
          <a:off x="13468428" y="164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83693</xdr:rowOff>
    </xdr:from>
    <xdr:to>
      <xdr:col>67</xdr:col>
      <xdr:colOff>101600</xdr:colOff>
      <xdr:row>95</xdr:row>
      <xdr:rowOff>13843</xdr:rowOff>
    </xdr:to>
    <xdr:sp macro="" textlink="">
      <xdr:nvSpPr>
        <xdr:cNvPr id="712" name="楕円 711"/>
        <xdr:cNvSpPr/>
      </xdr:nvSpPr>
      <xdr:spPr>
        <a:xfrm>
          <a:off x="12763500" y="161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30370</xdr:rowOff>
    </xdr:from>
    <xdr:ext cx="469744" cy="259045"/>
    <xdr:sp macro="" textlink="">
      <xdr:nvSpPr>
        <xdr:cNvPr id="713" name="テキスト ボックス 712"/>
        <xdr:cNvSpPr txBox="1"/>
      </xdr:nvSpPr>
      <xdr:spPr>
        <a:xfrm>
          <a:off x="12579428" y="1597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9" name="直線コネクタ 738"/>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2"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3" name="直線コネクタ 742"/>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60343</xdr:rowOff>
    </xdr:from>
    <xdr:to>
      <xdr:col>116</xdr:col>
      <xdr:colOff>63500</xdr:colOff>
      <xdr:row>33</xdr:row>
      <xdr:rowOff>6459</xdr:rowOff>
    </xdr:to>
    <xdr:cxnSp macro="">
      <xdr:nvCxnSpPr>
        <xdr:cNvPr id="744" name="直線コネクタ 743"/>
        <xdr:cNvCxnSpPr/>
      </xdr:nvCxnSpPr>
      <xdr:spPr>
        <a:xfrm flipV="1">
          <a:off x="21323300" y="554674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51978</xdr:rowOff>
    </xdr:from>
    <xdr:ext cx="469744" cy="259045"/>
    <xdr:sp macro="" textlink="">
      <xdr:nvSpPr>
        <xdr:cNvPr id="745" name="投資及び出資金平均値テキスト"/>
        <xdr:cNvSpPr txBox="1"/>
      </xdr:nvSpPr>
      <xdr:spPr>
        <a:xfrm>
          <a:off x="22212300" y="605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6" name="フローチャート: 判断 745"/>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6459</xdr:rowOff>
    </xdr:from>
    <xdr:to>
      <xdr:col>111</xdr:col>
      <xdr:colOff>177800</xdr:colOff>
      <xdr:row>33</xdr:row>
      <xdr:rowOff>145578</xdr:rowOff>
    </xdr:to>
    <xdr:cxnSp macro="">
      <xdr:nvCxnSpPr>
        <xdr:cNvPr id="747" name="直線コネクタ 746"/>
        <xdr:cNvCxnSpPr/>
      </xdr:nvCxnSpPr>
      <xdr:spPr>
        <a:xfrm flipV="1">
          <a:off x="20434300" y="5664309"/>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8" name="フローチャート: 判断 747"/>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98678</xdr:rowOff>
    </xdr:from>
    <xdr:ext cx="469744" cy="259045"/>
    <xdr:sp macro="" textlink="">
      <xdr:nvSpPr>
        <xdr:cNvPr id="749" name="テキスト ボックス 748"/>
        <xdr:cNvSpPr txBox="1"/>
      </xdr:nvSpPr>
      <xdr:spPr>
        <a:xfrm>
          <a:off x="21088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145578</xdr:rowOff>
    </xdr:from>
    <xdr:to>
      <xdr:col>107</xdr:col>
      <xdr:colOff>50800</xdr:colOff>
      <xdr:row>34</xdr:row>
      <xdr:rowOff>121085</xdr:rowOff>
    </xdr:to>
    <xdr:cxnSp macro="">
      <xdr:nvCxnSpPr>
        <xdr:cNvPr id="750" name="直線コネクタ 749"/>
        <xdr:cNvCxnSpPr/>
      </xdr:nvCxnSpPr>
      <xdr:spPr>
        <a:xfrm flipV="1">
          <a:off x="19545300" y="5803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1" name="フローチャート: 判断 750"/>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40222</xdr:rowOff>
    </xdr:from>
    <xdr:ext cx="469744" cy="259045"/>
    <xdr:sp macro="" textlink="">
      <xdr:nvSpPr>
        <xdr:cNvPr id="752" name="テキスト ボックス 751"/>
        <xdr:cNvSpPr txBox="1"/>
      </xdr:nvSpPr>
      <xdr:spPr>
        <a:xfrm>
          <a:off x="20199428" y="604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110962</xdr:rowOff>
    </xdr:from>
    <xdr:to>
      <xdr:col>102</xdr:col>
      <xdr:colOff>114300</xdr:colOff>
      <xdr:row>34</xdr:row>
      <xdr:rowOff>121085</xdr:rowOff>
    </xdr:to>
    <xdr:cxnSp macro="">
      <xdr:nvCxnSpPr>
        <xdr:cNvPr id="753" name="直線コネクタ 752"/>
        <xdr:cNvCxnSpPr/>
      </xdr:nvCxnSpPr>
      <xdr:spPr>
        <a:xfrm>
          <a:off x="18656300" y="5940262"/>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4" name="フローチャート: 判断 753"/>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5" name="テキスト ボックス 754"/>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6" name="フローチャート: 判断 755"/>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7" name="テキスト ボックス 756"/>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9543</xdr:rowOff>
    </xdr:from>
    <xdr:to>
      <xdr:col>116</xdr:col>
      <xdr:colOff>114300</xdr:colOff>
      <xdr:row>32</xdr:row>
      <xdr:rowOff>111143</xdr:rowOff>
    </xdr:to>
    <xdr:sp macro="" textlink="">
      <xdr:nvSpPr>
        <xdr:cNvPr id="763" name="楕円 762"/>
        <xdr:cNvSpPr/>
      </xdr:nvSpPr>
      <xdr:spPr>
        <a:xfrm>
          <a:off x="22110700" y="54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32420</xdr:rowOff>
    </xdr:from>
    <xdr:ext cx="469744" cy="259045"/>
    <xdr:sp macro="" textlink="">
      <xdr:nvSpPr>
        <xdr:cNvPr id="764" name="投資及び出資金該当値テキスト"/>
        <xdr:cNvSpPr txBox="1"/>
      </xdr:nvSpPr>
      <xdr:spPr>
        <a:xfrm>
          <a:off x="22212300" y="534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127109</xdr:rowOff>
    </xdr:from>
    <xdr:to>
      <xdr:col>112</xdr:col>
      <xdr:colOff>38100</xdr:colOff>
      <xdr:row>33</xdr:row>
      <xdr:rowOff>57259</xdr:rowOff>
    </xdr:to>
    <xdr:sp macro="" textlink="">
      <xdr:nvSpPr>
        <xdr:cNvPr id="765" name="楕円 764"/>
        <xdr:cNvSpPr/>
      </xdr:nvSpPr>
      <xdr:spPr>
        <a:xfrm>
          <a:off x="21272500" y="56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73786</xdr:rowOff>
    </xdr:from>
    <xdr:ext cx="469744" cy="259045"/>
    <xdr:sp macro="" textlink="">
      <xdr:nvSpPr>
        <xdr:cNvPr id="766" name="テキスト ボックス 765"/>
        <xdr:cNvSpPr txBox="1"/>
      </xdr:nvSpPr>
      <xdr:spPr>
        <a:xfrm>
          <a:off x="21088428" y="53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94778</xdr:rowOff>
    </xdr:from>
    <xdr:to>
      <xdr:col>107</xdr:col>
      <xdr:colOff>101600</xdr:colOff>
      <xdr:row>34</xdr:row>
      <xdr:rowOff>24928</xdr:rowOff>
    </xdr:to>
    <xdr:sp macro="" textlink="">
      <xdr:nvSpPr>
        <xdr:cNvPr id="767" name="楕円 766"/>
        <xdr:cNvSpPr/>
      </xdr:nvSpPr>
      <xdr:spPr>
        <a:xfrm>
          <a:off x="20383500" y="57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41455</xdr:rowOff>
    </xdr:from>
    <xdr:ext cx="469744" cy="259045"/>
    <xdr:sp macro="" textlink="">
      <xdr:nvSpPr>
        <xdr:cNvPr id="768" name="テキスト ボックス 767"/>
        <xdr:cNvSpPr txBox="1"/>
      </xdr:nvSpPr>
      <xdr:spPr>
        <a:xfrm>
          <a:off x="20199428" y="55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70285</xdr:rowOff>
    </xdr:from>
    <xdr:to>
      <xdr:col>102</xdr:col>
      <xdr:colOff>165100</xdr:colOff>
      <xdr:row>35</xdr:row>
      <xdr:rowOff>435</xdr:rowOff>
    </xdr:to>
    <xdr:sp macro="" textlink="">
      <xdr:nvSpPr>
        <xdr:cNvPr id="769" name="楕円 768"/>
        <xdr:cNvSpPr/>
      </xdr:nvSpPr>
      <xdr:spPr>
        <a:xfrm>
          <a:off x="19494500" y="58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163012</xdr:rowOff>
    </xdr:from>
    <xdr:ext cx="469744" cy="259045"/>
    <xdr:sp macro="" textlink="">
      <xdr:nvSpPr>
        <xdr:cNvPr id="770" name="テキスト ボックス 769"/>
        <xdr:cNvSpPr txBox="1"/>
      </xdr:nvSpPr>
      <xdr:spPr>
        <a:xfrm>
          <a:off x="19310428" y="59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60162</xdr:rowOff>
    </xdr:from>
    <xdr:to>
      <xdr:col>98</xdr:col>
      <xdr:colOff>38100</xdr:colOff>
      <xdr:row>34</xdr:row>
      <xdr:rowOff>161762</xdr:rowOff>
    </xdr:to>
    <xdr:sp macro="" textlink="">
      <xdr:nvSpPr>
        <xdr:cNvPr id="771" name="楕円 770"/>
        <xdr:cNvSpPr/>
      </xdr:nvSpPr>
      <xdr:spPr>
        <a:xfrm>
          <a:off x="18605500" y="58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152889</xdr:rowOff>
    </xdr:from>
    <xdr:ext cx="469744" cy="259045"/>
    <xdr:sp macro="" textlink="">
      <xdr:nvSpPr>
        <xdr:cNvPr id="772" name="テキスト ボックス 771"/>
        <xdr:cNvSpPr txBox="1"/>
      </xdr:nvSpPr>
      <xdr:spPr>
        <a:xfrm>
          <a:off x="18421428" y="59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4" name="直線コネクタ 793"/>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5"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6" name="直線コネクタ 795"/>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7"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8" name="直線コネクタ 797"/>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156707</xdr:rowOff>
    </xdr:from>
    <xdr:to>
      <xdr:col>116</xdr:col>
      <xdr:colOff>63500</xdr:colOff>
      <xdr:row>58</xdr:row>
      <xdr:rowOff>114966</xdr:rowOff>
    </xdr:to>
    <xdr:cxnSp macro="">
      <xdr:nvCxnSpPr>
        <xdr:cNvPr id="799" name="直線コネクタ 798"/>
        <xdr:cNvCxnSpPr/>
      </xdr:nvCxnSpPr>
      <xdr:spPr>
        <a:xfrm>
          <a:off x="21323300" y="9929357"/>
          <a:ext cx="838200" cy="12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800"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1" name="フローチャート: 判断 800"/>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156707</xdr:rowOff>
    </xdr:from>
    <xdr:to>
      <xdr:col>111</xdr:col>
      <xdr:colOff>177800</xdr:colOff>
      <xdr:row>58</xdr:row>
      <xdr:rowOff>92860</xdr:rowOff>
    </xdr:to>
    <xdr:cxnSp macro="">
      <xdr:nvCxnSpPr>
        <xdr:cNvPr id="802" name="直線コネクタ 801"/>
        <xdr:cNvCxnSpPr/>
      </xdr:nvCxnSpPr>
      <xdr:spPr>
        <a:xfrm flipV="1">
          <a:off x="20434300" y="9929357"/>
          <a:ext cx="889000" cy="1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3" name="フローチャート: 判断 802"/>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4" name="テキスト ボックス 803"/>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71143</xdr:rowOff>
    </xdr:from>
    <xdr:to>
      <xdr:col>107</xdr:col>
      <xdr:colOff>50800</xdr:colOff>
      <xdr:row>58</xdr:row>
      <xdr:rowOff>92860</xdr:rowOff>
    </xdr:to>
    <xdr:cxnSp macro="">
      <xdr:nvCxnSpPr>
        <xdr:cNvPr id="805" name="直線コネクタ 804"/>
        <xdr:cNvCxnSpPr/>
      </xdr:nvCxnSpPr>
      <xdr:spPr>
        <a:xfrm>
          <a:off x="19545300" y="100152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6" name="フローチャート: 判断 805"/>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7" name="テキスト ボックス 806"/>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9284</xdr:rowOff>
    </xdr:from>
    <xdr:to>
      <xdr:col>102</xdr:col>
      <xdr:colOff>114300</xdr:colOff>
      <xdr:row>58</xdr:row>
      <xdr:rowOff>71143</xdr:rowOff>
    </xdr:to>
    <xdr:cxnSp macro="">
      <xdr:nvCxnSpPr>
        <xdr:cNvPr id="808" name="直線コネクタ 807"/>
        <xdr:cNvCxnSpPr/>
      </xdr:nvCxnSpPr>
      <xdr:spPr>
        <a:xfrm>
          <a:off x="18656300" y="9610484"/>
          <a:ext cx="889000" cy="40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9" name="フローチャート: 判断 808"/>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10" name="テキスト ボックス 809"/>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1" name="フローチャート: 判断 810"/>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2" name="テキスト ボックス 811"/>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64166</xdr:rowOff>
    </xdr:from>
    <xdr:to>
      <xdr:col>116</xdr:col>
      <xdr:colOff>114300</xdr:colOff>
      <xdr:row>58</xdr:row>
      <xdr:rowOff>165766</xdr:rowOff>
    </xdr:to>
    <xdr:sp macro="" textlink="">
      <xdr:nvSpPr>
        <xdr:cNvPr id="818" name="楕円 817"/>
        <xdr:cNvSpPr/>
      </xdr:nvSpPr>
      <xdr:spPr>
        <a:xfrm>
          <a:off x="221107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150543</xdr:rowOff>
    </xdr:from>
    <xdr:ext cx="469744" cy="259045"/>
    <xdr:sp macro="" textlink="">
      <xdr:nvSpPr>
        <xdr:cNvPr id="819" name="貸付金該当値テキスト"/>
        <xdr:cNvSpPr txBox="1"/>
      </xdr:nvSpPr>
      <xdr:spPr>
        <a:xfrm>
          <a:off x="22212300" y="99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105907</xdr:rowOff>
    </xdr:from>
    <xdr:to>
      <xdr:col>112</xdr:col>
      <xdr:colOff>38100</xdr:colOff>
      <xdr:row>58</xdr:row>
      <xdr:rowOff>36057</xdr:rowOff>
    </xdr:to>
    <xdr:sp macro="" textlink="">
      <xdr:nvSpPr>
        <xdr:cNvPr id="820" name="楕円 819"/>
        <xdr:cNvSpPr/>
      </xdr:nvSpPr>
      <xdr:spPr>
        <a:xfrm>
          <a:off x="21272500" y="9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27184</xdr:rowOff>
    </xdr:from>
    <xdr:ext cx="469744" cy="259045"/>
    <xdr:sp macro="" textlink="">
      <xdr:nvSpPr>
        <xdr:cNvPr id="821" name="テキスト ボックス 820"/>
        <xdr:cNvSpPr txBox="1"/>
      </xdr:nvSpPr>
      <xdr:spPr>
        <a:xfrm>
          <a:off x="21088428" y="997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42060</xdr:rowOff>
    </xdr:from>
    <xdr:to>
      <xdr:col>107</xdr:col>
      <xdr:colOff>101600</xdr:colOff>
      <xdr:row>58</xdr:row>
      <xdr:rowOff>143660</xdr:rowOff>
    </xdr:to>
    <xdr:sp macro="" textlink="">
      <xdr:nvSpPr>
        <xdr:cNvPr id="822" name="楕円 821"/>
        <xdr:cNvSpPr/>
      </xdr:nvSpPr>
      <xdr:spPr>
        <a:xfrm>
          <a:off x="20383500" y="99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134787</xdr:rowOff>
    </xdr:from>
    <xdr:ext cx="469744" cy="259045"/>
    <xdr:sp macro="" textlink="">
      <xdr:nvSpPr>
        <xdr:cNvPr id="823" name="テキスト ボックス 822"/>
        <xdr:cNvSpPr txBox="1"/>
      </xdr:nvSpPr>
      <xdr:spPr>
        <a:xfrm>
          <a:off x="20199428" y="1007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20343</xdr:rowOff>
    </xdr:from>
    <xdr:to>
      <xdr:col>102</xdr:col>
      <xdr:colOff>165100</xdr:colOff>
      <xdr:row>58</xdr:row>
      <xdr:rowOff>121943</xdr:rowOff>
    </xdr:to>
    <xdr:sp macro="" textlink="">
      <xdr:nvSpPr>
        <xdr:cNvPr id="824" name="楕円 823"/>
        <xdr:cNvSpPr/>
      </xdr:nvSpPr>
      <xdr:spPr>
        <a:xfrm>
          <a:off x="194945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113070</xdr:rowOff>
    </xdr:from>
    <xdr:ext cx="469744" cy="259045"/>
    <xdr:sp macro="" textlink="">
      <xdr:nvSpPr>
        <xdr:cNvPr id="825" name="テキスト ボックス 824"/>
        <xdr:cNvSpPr txBox="1"/>
      </xdr:nvSpPr>
      <xdr:spPr>
        <a:xfrm>
          <a:off x="19310428" y="1005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129934</xdr:rowOff>
    </xdr:from>
    <xdr:to>
      <xdr:col>98</xdr:col>
      <xdr:colOff>38100</xdr:colOff>
      <xdr:row>56</xdr:row>
      <xdr:rowOff>60084</xdr:rowOff>
    </xdr:to>
    <xdr:sp macro="" textlink="">
      <xdr:nvSpPr>
        <xdr:cNvPr id="826" name="楕円 825"/>
        <xdr:cNvSpPr/>
      </xdr:nvSpPr>
      <xdr:spPr>
        <a:xfrm>
          <a:off x="18605500" y="95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51211</xdr:rowOff>
    </xdr:from>
    <xdr:ext cx="534377" cy="259045"/>
    <xdr:sp macro="" textlink="">
      <xdr:nvSpPr>
        <xdr:cNvPr id="827" name="テキスト ボックス 826"/>
        <xdr:cNvSpPr txBox="1"/>
      </xdr:nvSpPr>
      <xdr:spPr>
        <a:xfrm>
          <a:off x="18389111" y="96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0" name="直線コネクタ 849"/>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1"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2" name="直線コネクタ 851"/>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3"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4" name="直線コネクタ 853"/>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41128</xdr:rowOff>
    </xdr:from>
    <xdr:to>
      <xdr:col>116</xdr:col>
      <xdr:colOff>63500</xdr:colOff>
      <xdr:row>75</xdr:row>
      <xdr:rowOff>51140</xdr:rowOff>
    </xdr:to>
    <xdr:cxnSp macro="">
      <xdr:nvCxnSpPr>
        <xdr:cNvPr id="855" name="直線コネクタ 854"/>
        <xdr:cNvCxnSpPr/>
      </xdr:nvCxnSpPr>
      <xdr:spPr>
        <a:xfrm flipV="1">
          <a:off x="21323300" y="12899878"/>
          <a:ext cx="8382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6"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7" name="フローチャート: 判断 856"/>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75509</xdr:rowOff>
    </xdr:from>
    <xdr:to>
      <xdr:col>111</xdr:col>
      <xdr:colOff>177800</xdr:colOff>
      <xdr:row>75</xdr:row>
      <xdr:rowOff>51140</xdr:rowOff>
    </xdr:to>
    <xdr:cxnSp macro="">
      <xdr:nvCxnSpPr>
        <xdr:cNvPr id="858" name="直線コネクタ 857"/>
        <xdr:cNvCxnSpPr/>
      </xdr:nvCxnSpPr>
      <xdr:spPr>
        <a:xfrm>
          <a:off x="20434300" y="12762809"/>
          <a:ext cx="8890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9" name="フローチャート: 判断 858"/>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60" name="テキスト ボックス 859"/>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75509</xdr:rowOff>
    </xdr:from>
    <xdr:to>
      <xdr:col>107</xdr:col>
      <xdr:colOff>50800</xdr:colOff>
      <xdr:row>74</xdr:row>
      <xdr:rowOff>144363</xdr:rowOff>
    </xdr:to>
    <xdr:cxnSp macro="">
      <xdr:nvCxnSpPr>
        <xdr:cNvPr id="861" name="直線コネクタ 860"/>
        <xdr:cNvCxnSpPr/>
      </xdr:nvCxnSpPr>
      <xdr:spPr>
        <a:xfrm flipV="1">
          <a:off x="19545300" y="12762809"/>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2" name="フローチャート: 判断 861"/>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33494</xdr:rowOff>
    </xdr:from>
    <xdr:ext cx="534377" cy="259045"/>
    <xdr:sp macro="" textlink="">
      <xdr:nvSpPr>
        <xdr:cNvPr id="863" name="テキスト ボックス 862"/>
        <xdr:cNvSpPr txBox="1"/>
      </xdr:nvSpPr>
      <xdr:spPr>
        <a:xfrm>
          <a:off x="20167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144363</xdr:rowOff>
    </xdr:from>
    <xdr:to>
      <xdr:col>102</xdr:col>
      <xdr:colOff>114300</xdr:colOff>
      <xdr:row>76</xdr:row>
      <xdr:rowOff>13284</xdr:rowOff>
    </xdr:to>
    <xdr:cxnSp macro="">
      <xdr:nvCxnSpPr>
        <xdr:cNvPr id="864" name="直線コネクタ 863"/>
        <xdr:cNvCxnSpPr/>
      </xdr:nvCxnSpPr>
      <xdr:spPr>
        <a:xfrm flipV="1">
          <a:off x="18656300" y="12831663"/>
          <a:ext cx="889000" cy="2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5" name="フローチャート: 判断 864"/>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6" name="テキスト ボックス 865"/>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7" name="フローチャート: 判断 866"/>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8" name="テキスト ボックス 867"/>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161778</xdr:rowOff>
    </xdr:from>
    <xdr:to>
      <xdr:col>116</xdr:col>
      <xdr:colOff>114300</xdr:colOff>
      <xdr:row>75</xdr:row>
      <xdr:rowOff>91928</xdr:rowOff>
    </xdr:to>
    <xdr:sp macro="" textlink="">
      <xdr:nvSpPr>
        <xdr:cNvPr id="874" name="楕円 873"/>
        <xdr:cNvSpPr/>
      </xdr:nvSpPr>
      <xdr:spPr>
        <a:xfrm>
          <a:off x="22110700" y="128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140205</xdr:rowOff>
    </xdr:from>
    <xdr:ext cx="534377" cy="259045"/>
    <xdr:sp macro="" textlink="">
      <xdr:nvSpPr>
        <xdr:cNvPr id="875" name="繰出金該当値テキスト"/>
        <xdr:cNvSpPr txBox="1"/>
      </xdr:nvSpPr>
      <xdr:spPr>
        <a:xfrm>
          <a:off x="22212300" y="128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340</xdr:rowOff>
    </xdr:from>
    <xdr:to>
      <xdr:col>112</xdr:col>
      <xdr:colOff>38100</xdr:colOff>
      <xdr:row>75</xdr:row>
      <xdr:rowOff>101940</xdr:rowOff>
    </xdr:to>
    <xdr:sp macro="" textlink="">
      <xdr:nvSpPr>
        <xdr:cNvPr id="876" name="楕円 875"/>
        <xdr:cNvSpPr/>
      </xdr:nvSpPr>
      <xdr:spPr>
        <a:xfrm>
          <a:off x="21272500" y="12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93067</xdr:rowOff>
    </xdr:from>
    <xdr:ext cx="534377" cy="259045"/>
    <xdr:sp macro="" textlink="">
      <xdr:nvSpPr>
        <xdr:cNvPr id="877" name="テキスト ボックス 876"/>
        <xdr:cNvSpPr txBox="1"/>
      </xdr:nvSpPr>
      <xdr:spPr>
        <a:xfrm>
          <a:off x="21056111" y="129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24709</xdr:rowOff>
    </xdr:from>
    <xdr:to>
      <xdr:col>107</xdr:col>
      <xdr:colOff>101600</xdr:colOff>
      <xdr:row>74</xdr:row>
      <xdr:rowOff>126309</xdr:rowOff>
    </xdr:to>
    <xdr:sp macro="" textlink="">
      <xdr:nvSpPr>
        <xdr:cNvPr id="878" name="楕円 877"/>
        <xdr:cNvSpPr/>
      </xdr:nvSpPr>
      <xdr:spPr>
        <a:xfrm>
          <a:off x="20383500" y="127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142836</xdr:rowOff>
    </xdr:from>
    <xdr:ext cx="534377" cy="259045"/>
    <xdr:sp macro="" textlink="">
      <xdr:nvSpPr>
        <xdr:cNvPr id="879" name="テキスト ボックス 878"/>
        <xdr:cNvSpPr txBox="1"/>
      </xdr:nvSpPr>
      <xdr:spPr>
        <a:xfrm>
          <a:off x="20167111" y="124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93563</xdr:rowOff>
    </xdr:from>
    <xdr:to>
      <xdr:col>102</xdr:col>
      <xdr:colOff>165100</xdr:colOff>
      <xdr:row>75</xdr:row>
      <xdr:rowOff>23713</xdr:rowOff>
    </xdr:to>
    <xdr:sp macro="" textlink="">
      <xdr:nvSpPr>
        <xdr:cNvPr id="880" name="楕円 879"/>
        <xdr:cNvSpPr/>
      </xdr:nvSpPr>
      <xdr:spPr>
        <a:xfrm>
          <a:off x="19494500" y="127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14840</xdr:rowOff>
    </xdr:from>
    <xdr:ext cx="534377" cy="259045"/>
    <xdr:sp macro="" textlink="">
      <xdr:nvSpPr>
        <xdr:cNvPr id="881" name="テキスト ボックス 880"/>
        <xdr:cNvSpPr txBox="1"/>
      </xdr:nvSpPr>
      <xdr:spPr>
        <a:xfrm>
          <a:off x="19278111" y="128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82" name="楕円 881"/>
        <xdr:cNvSpPr/>
      </xdr:nvSpPr>
      <xdr:spPr>
        <a:xfrm>
          <a:off x="18605500" y="129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83" name="テキスト ボックス 882"/>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人件費は、県費負担教職員の権限移譲に伴う給与費負担の増により平成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住宅応急修理等のため、前年度から増加しており類似団体平均を上回りました。同じく災害復旧費も７月豪雨災害に伴う土木施設や農林水産業施設の災害復旧のため、事業費が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普通建設事業費（更新整備）は、小学校及び中学校施設における耐震改修工事が終了したことから減少しています。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投資及び出資金は、下水道事業会計への出資金の増などにより増加しました。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また、過去の借金返済のための公債費については、平成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年度のピーク以後は借入抑制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により類似団体と比べ低い状況となっています。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709,241
696,215
789.95
332,909,884
316,968,662
9,204,199
195,312,723
328,992,757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27033</xdr:rowOff>
    </xdr:from>
    <xdr:to>
      <xdr:col>24</xdr:col>
      <xdr:colOff>63500</xdr:colOff>
      <xdr:row>32</xdr:row>
      <xdr:rowOff>30299</xdr:rowOff>
    </xdr:to>
    <xdr:cxnSp macro="">
      <xdr:nvCxnSpPr>
        <xdr:cNvPr id="63" name="直線コネクタ 62"/>
        <xdr:cNvCxnSpPr/>
      </xdr:nvCxnSpPr>
      <xdr:spPr>
        <a:xfrm>
          <a:off x="3797300" y="551343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27033</xdr:rowOff>
    </xdr:from>
    <xdr:to>
      <xdr:col>19</xdr:col>
      <xdr:colOff>177800</xdr:colOff>
      <xdr:row>32</xdr:row>
      <xdr:rowOff>31931</xdr:rowOff>
    </xdr:to>
    <xdr:cxnSp macro="">
      <xdr:nvCxnSpPr>
        <xdr:cNvPr id="66" name="直線コネクタ 65"/>
        <xdr:cNvCxnSpPr/>
      </xdr:nvCxnSpPr>
      <xdr:spPr>
        <a:xfrm flipV="1">
          <a:off x="2908300" y="55134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10704</xdr:rowOff>
    </xdr:from>
    <xdr:to>
      <xdr:col>15</xdr:col>
      <xdr:colOff>50800</xdr:colOff>
      <xdr:row>32</xdr:row>
      <xdr:rowOff>31931</xdr:rowOff>
    </xdr:to>
    <xdr:cxnSp macro="">
      <xdr:nvCxnSpPr>
        <xdr:cNvPr id="69" name="直線コネクタ 68"/>
        <xdr:cNvCxnSpPr/>
      </xdr:nvCxnSpPr>
      <xdr:spPr>
        <a:xfrm>
          <a:off x="2019300" y="5154204"/>
          <a:ext cx="8890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10704</xdr:rowOff>
    </xdr:from>
    <xdr:to>
      <xdr:col>10</xdr:col>
      <xdr:colOff>114300</xdr:colOff>
      <xdr:row>30</xdr:row>
      <xdr:rowOff>152763</xdr:rowOff>
    </xdr:to>
    <xdr:cxnSp macro="">
      <xdr:nvCxnSpPr>
        <xdr:cNvPr id="72" name="直線コネクタ 71"/>
        <xdr:cNvCxnSpPr/>
      </xdr:nvCxnSpPr>
      <xdr:spPr>
        <a:xfrm flipV="1">
          <a:off x="1130300" y="515420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150949</xdr:rowOff>
    </xdr:from>
    <xdr:to>
      <xdr:col>24</xdr:col>
      <xdr:colOff>114300</xdr:colOff>
      <xdr:row>32</xdr:row>
      <xdr:rowOff>81099</xdr:rowOff>
    </xdr:to>
    <xdr:sp macro="" textlink="">
      <xdr:nvSpPr>
        <xdr:cNvPr id="82" name="楕円 81"/>
        <xdr:cNvSpPr/>
      </xdr:nvSpPr>
      <xdr:spPr>
        <a:xfrm>
          <a:off x="45847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2376</xdr:rowOff>
    </xdr:from>
    <xdr:ext cx="469744" cy="259045"/>
    <xdr:sp macro="" textlink="">
      <xdr:nvSpPr>
        <xdr:cNvPr id="83" name="議会費該当値テキスト"/>
        <xdr:cNvSpPr txBox="1"/>
      </xdr:nvSpPr>
      <xdr:spPr>
        <a:xfrm>
          <a:off x="4686300" y="531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147683</xdr:rowOff>
    </xdr:from>
    <xdr:to>
      <xdr:col>20</xdr:col>
      <xdr:colOff>38100</xdr:colOff>
      <xdr:row>32</xdr:row>
      <xdr:rowOff>77833</xdr:rowOff>
    </xdr:to>
    <xdr:sp macro="" textlink="">
      <xdr:nvSpPr>
        <xdr:cNvPr id="84" name="楕円 83"/>
        <xdr:cNvSpPr/>
      </xdr:nvSpPr>
      <xdr:spPr>
        <a:xfrm>
          <a:off x="37465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94360</xdr:rowOff>
    </xdr:from>
    <xdr:ext cx="469744" cy="259045"/>
    <xdr:sp macro="" textlink="">
      <xdr:nvSpPr>
        <xdr:cNvPr id="85" name="テキスト ボックス 84"/>
        <xdr:cNvSpPr txBox="1"/>
      </xdr:nvSpPr>
      <xdr:spPr>
        <a:xfrm>
          <a:off x="3562428" y="5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152581</xdr:rowOff>
    </xdr:from>
    <xdr:to>
      <xdr:col>15</xdr:col>
      <xdr:colOff>101600</xdr:colOff>
      <xdr:row>32</xdr:row>
      <xdr:rowOff>82731</xdr:rowOff>
    </xdr:to>
    <xdr:sp macro="" textlink="">
      <xdr:nvSpPr>
        <xdr:cNvPr id="86" name="楕円 85"/>
        <xdr:cNvSpPr/>
      </xdr:nvSpPr>
      <xdr:spPr>
        <a:xfrm>
          <a:off x="2857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99258</xdr:rowOff>
    </xdr:from>
    <xdr:ext cx="469744" cy="259045"/>
    <xdr:sp macro="" textlink="">
      <xdr:nvSpPr>
        <xdr:cNvPr id="87" name="テキスト ボックス 86"/>
        <xdr:cNvSpPr txBox="1"/>
      </xdr:nvSpPr>
      <xdr:spPr>
        <a:xfrm>
          <a:off x="2673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131354</xdr:rowOff>
    </xdr:from>
    <xdr:to>
      <xdr:col>10</xdr:col>
      <xdr:colOff>165100</xdr:colOff>
      <xdr:row>30</xdr:row>
      <xdr:rowOff>61504</xdr:rowOff>
    </xdr:to>
    <xdr:sp macro="" textlink="">
      <xdr:nvSpPr>
        <xdr:cNvPr id="88" name="楕円 87"/>
        <xdr:cNvSpPr/>
      </xdr:nvSpPr>
      <xdr:spPr>
        <a:xfrm>
          <a:off x="1968500" y="5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78031</xdr:rowOff>
    </xdr:from>
    <xdr:ext cx="469744" cy="259045"/>
    <xdr:sp macro="" textlink="">
      <xdr:nvSpPr>
        <xdr:cNvPr id="89" name="テキスト ボックス 88"/>
        <xdr:cNvSpPr txBox="1"/>
      </xdr:nvSpPr>
      <xdr:spPr>
        <a:xfrm>
          <a:off x="1784428" y="48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101963</xdr:rowOff>
    </xdr:from>
    <xdr:to>
      <xdr:col>6</xdr:col>
      <xdr:colOff>38100</xdr:colOff>
      <xdr:row>31</xdr:row>
      <xdr:rowOff>32113</xdr:rowOff>
    </xdr:to>
    <xdr:sp macro="" textlink="">
      <xdr:nvSpPr>
        <xdr:cNvPr id="90" name="楕円 89"/>
        <xdr:cNvSpPr/>
      </xdr:nvSpPr>
      <xdr:spPr>
        <a:xfrm>
          <a:off x="1079500" y="52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48640</xdr:rowOff>
    </xdr:from>
    <xdr:ext cx="469744" cy="259045"/>
    <xdr:sp macro="" textlink="">
      <xdr:nvSpPr>
        <xdr:cNvPr id="91" name="テキスト ボックス 90"/>
        <xdr:cNvSpPr txBox="1"/>
      </xdr:nvSpPr>
      <xdr:spPr>
        <a:xfrm>
          <a:off x="895428" y="50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146695</xdr:rowOff>
    </xdr:from>
    <xdr:to>
      <xdr:col>24</xdr:col>
      <xdr:colOff>63500</xdr:colOff>
      <xdr:row>54</xdr:row>
      <xdr:rowOff>115788</xdr:rowOff>
    </xdr:to>
    <xdr:cxnSp macro="">
      <xdr:nvCxnSpPr>
        <xdr:cNvPr id="119" name="直線コネクタ 118"/>
        <xdr:cNvCxnSpPr/>
      </xdr:nvCxnSpPr>
      <xdr:spPr>
        <a:xfrm>
          <a:off x="3797300" y="9233545"/>
          <a:ext cx="838200" cy="1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146695</xdr:rowOff>
    </xdr:from>
    <xdr:to>
      <xdr:col>19</xdr:col>
      <xdr:colOff>177800</xdr:colOff>
      <xdr:row>55</xdr:row>
      <xdr:rowOff>52146</xdr:rowOff>
    </xdr:to>
    <xdr:cxnSp macro="">
      <xdr:nvCxnSpPr>
        <xdr:cNvPr id="122" name="直線コネクタ 121"/>
        <xdr:cNvCxnSpPr/>
      </xdr:nvCxnSpPr>
      <xdr:spPr>
        <a:xfrm flipV="1">
          <a:off x="2908300" y="9233545"/>
          <a:ext cx="889000" cy="24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52146</xdr:rowOff>
    </xdr:from>
    <xdr:to>
      <xdr:col>15</xdr:col>
      <xdr:colOff>50800</xdr:colOff>
      <xdr:row>55</xdr:row>
      <xdr:rowOff>96495</xdr:rowOff>
    </xdr:to>
    <xdr:cxnSp macro="">
      <xdr:nvCxnSpPr>
        <xdr:cNvPr id="125" name="直線コネクタ 124"/>
        <xdr:cNvCxnSpPr/>
      </xdr:nvCxnSpPr>
      <xdr:spPr>
        <a:xfrm flipV="1">
          <a:off x="2019300" y="9481896"/>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134671</xdr:rowOff>
    </xdr:from>
    <xdr:to>
      <xdr:col>10</xdr:col>
      <xdr:colOff>114300</xdr:colOff>
      <xdr:row>55</xdr:row>
      <xdr:rowOff>96495</xdr:rowOff>
    </xdr:to>
    <xdr:cxnSp macro="">
      <xdr:nvCxnSpPr>
        <xdr:cNvPr id="128" name="直線コネクタ 127"/>
        <xdr:cNvCxnSpPr/>
      </xdr:nvCxnSpPr>
      <xdr:spPr>
        <a:xfrm>
          <a:off x="1130300" y="9392971"/>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64988</xdr:rowOff>
    </xdr:from>
    <xdr:to>
      <xdr:col>24</xdr:col>
      <xdr:colOff>114300</xdr:colOff>
      <xdr:row>54</xdr:row>
      <xdr:rowOff>166588</xdr:rowOff>
    </xdr:to>
    <xdr:sp macro="" textlink="">
      <xdr:nvSpPr>
        <xdr:cNvPr id="138" name="楕円 137"/>
        <xdr:cNvSpPr/>
      </xdr:nvSpPr>
      <xdr:spPr>
        <a:xfrm>
          <a:off x="4584700" y="93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87865</xdr:rowOff>
    </xdr:from>
    <xdr:ext cx="534377" cy="259045"/>
    <xdr:sp macro="" textlink="">
      <xdr:nvSpPr>
        <xdr:cNvPr id="139" name="総務費該当値テキスト"/>
        <xdr:cNvSpPr txBox="1"/>
      </xdr:nvSpPr>
      <xdr:spPr>
        <a:xfrm>
          <a:off x="4686300" y="917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95895</xdr:rowOff>
    </xdr:from>
    <xdr:to>
      <xdr:col>20</xdr:col>
      <xdr:colOff>38100</xdr:colOff>
      <xdr:row>54</xdr:row>
      <xdr:rowOff>26045</xdr:rowOff>
    </xdr:to>
    <xdr:sp macro="" textlink="">
      <xdr:nvSpPr>
        <xdr:cNvPr id="140" name="楕円 139"/>
        <xdr:cNvSpPr/>
      </xdr:nvSpPr>
      <xdr:spPr>
        <a:xfrm>
          <a:off x="3746500" y="91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42572</xdr:rowOff>
    </xdr:from>
    <xdr:ext cx="534377" cy="259045"/>
    <xdr:sp macro="" textlink="">
      <xdr:nvSpPr>
        <xdr:cNvPr id="141" name="テキスト ボックス 140"/>
        <xdr:cNvSpPr txBox="1"/>
      </xdr:nvSpPr>
      <xdr:spPr>
        <a:xfrm>
          <a:off x="3530111" y="895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1346</xdr:rowOff>
    </xdr:from>
    <xdr:to>
      <xdr:col>15</xdr:col>
      <xdr:colOff>101600</xdr:colOff>
      <xdr:row>55</xdr:row>
      <xdr:rowOff>102946</xdr:rowOff>
    </xdr:to>
    <xdr:sp macro="" textlink="">
      <xdr:nvSpPr>
        <xdr:cNvPr id="142" name="楕円 141"/>
        <xdr:cNvSpPr/>
      </xdr:nvSpPr>
      <xdr:spPr>
        <a:xfrm>
          <a:off x="2857500" y="94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119473</xdr:rowOff>
    </xdr:from>
    <xdr:ext cx="534377" cy="259045"/>
    <xdr:sp macro="" textlink="">
      <xdr:nvSpPr>
        <xdr:cNvPr id="143" name="テキスト ボックス 142"/>
        <xdr:cNvSpPr txBox="1"/>
      </xdr:nvSpPr>
      <xdr:spPr>
        <a:xfrm>
          <a:off x="2641111" y="920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45695</xdr:rowOff>
    </xdr:from>
    <xdr:to>
      <xdr:col>10</xdr:col>
      <xdr:colOff>165100</xdr:colOff>
      <xdr:row>55</xdr:row>
      <xdr:rowOff>147295</xdr:rowOff>
    </xdr:to>
    <xdr:sp macro="" textlink="">
      <xdr:nvSpPr>
        <xdr:cNvPr id="144" name="楕円 143"/>
        <xdr:cNvSpPr/>
      </xdr:nvSpPr>
      <xdr:spPr>
        <a:xfrm>
          <a:off x="1968500" y="94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138422</xdr:rowOff>
    </xdr:from>
    <xdr:ext cx="534377" cy="259045"/>
    <xdr:sp macro="" textlink="">
      <xdr:nvSpPr>
        <xdr:cNvPr id="145" name="テキスト ボックス 144"/>
        <xdr:cNvSpPr txBox="1"/>
      </xdr:nvSpPr>
      <xdr:spPr>
        <a:xfrm>
          <a:off x="1752111" y="95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83871</xdr:rowOff>
    </xdr:from>
    <xdr:to>
      <xdr:col>6</xdr:col>
      <xdr:colOff>38100</xdr:colOff>
      <xdr:row>55</xdr:row>
      <xdr:rowOff>14021</xdr:rowOff>
    </xdr:to>
    <xdr:sp macro="" textlink="">
      <xdr:nvSpPr>
        <xdr:cNvPr id="146" name="楕円 145"/>
        <xdr:cNvSpPr/>
      </xdr:nvSpPr>
      <xdr:spPr>
        <a:xfrm>
          <a:off x="1079500" y="93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30548</xdr:rowOff>
    </xdr:from>
    <xdr:ext cx="534377" cy="259045"/>
    <xdr:sp macro="" textlink="">
      <xdr:nvSpPr>
        <xdr:cNvPr id="147" name="テキスト ボックス 146"/>
        <xdr:cNvSpPr txBox="1"/>
      </xdr:nvSpPr>
      <xdr:spPr>
        <a:xfrm>
          <a:off x="863111" y="91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66700</xdr:rowOff>
    </xdr:from>
    <xdr:to>
      <xdr:col>24</xdr:col>
      <xdr:colOff>63500</xdr:colOff>
      <xdr:row>76</xdr:row>
      <xdr:rowOff>76378</xdr:rowOff>
    </xdr:to>
    <xdr:cxnSp macro="">
      <xdr:nvCxnSpPr>
        <xdr:cNvPr id="179" name="直線コネクタ 178"/>
        <xdr:cNvCxnSpPr/>
      </xdr:nvCxnSpPr>
      <xdr:spPr>
        <a:xfrm flipV="1">
          <a:off x="3797300" y="13096900"/>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76378</xdr:rowOff>
    </xdr:from>
    <xdr:to>
      <xdr:col>19</xdr:col>
      <xdr:colOff>177800</xdr:colOff>
      <xdr:row>76</xdr:row>
      <xdr:rowOff>122620</xdr:rowOff>
    </xdr:to>
    <xdr:cxnSp macro="">
      <xdr:nvCxnSpPr>
        <xdr:cNvPr id="182" name="直線コネクタ 181"/>
        <xdr:cNvCxnSpPr/>
      </xdr:nvCxnSpPr>
      <xdr:spPr>
        <a:xfrm flipV="1">
          <a:off x="2908300" y="13106578"/>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122620</xdr:rowOff>
    </xdr:from>
    <xdr:to>
      <xdr:col>15</xdr:col>
      <xdr:colOff>50800</xdr:colOff>
      <xdr:row>76</xdr:row>
      <xdr:rowOff>164508</xdr:rowOff>
    </xdr:to>
    <xdr:cxnSp macro="">
      <xdr:nvCxnSpPr>
        <xdr:cNvPr id="185" name="直線コネクタ 184"/>
        <xdr:cNvCxnSpPr/>
      </xdr:nvCxnSpPr>
      <xdr:spPr>
        <a:xfrm flipV="1">
          <a:off x="2019300" y="13152820"/>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164508</xdr:rowOff>
    </xdr:from>
    <xdr:to>
      <xdr:col>10</xdr:col>
      <xdr:colOff>114300</xdr:colOff>
      <xdr:row>77</xdr:row>
      <xdr:rowOff>78468</xdr:rowOff>
    </xdr:to>
    <xdr:cxnSp macro="">
      <xdr:nvCxnSpPr>
        <xdr:cNvPr id="188" name="直線コネクタ 187"/>
        <xdr:cNvCxnSpPr/>
      </xdr:nvCxnSpPr>
      <xdr:spPr>
        <a:xfrm flipV="1">
          <a:off x="1130300" y="13194708"/>
          <a:ext cx="8890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15900</xdr:rowOff>
    </xdr:from>
    <xdr:to>
      <xdr:col>24</xdr:col>
      <xdr:colOff>114300</xdr:colOff>
      <xdr:row>76</xdr:row>
      <xdr:rowOff>117500</xdr:rowOff>
    </xdr:to>
    <xdr:sp macro="" textlink="">
      <xdr:nvSpPr>
        <xdr:cNvPr id="198" name="楕円 197"/>
        <xdr:cNvSpPr/>
      </xdr:nvSpPr>
      <xdr:spPr>
        <a:xfrm>
          <a:off x="4584700" y="130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165777</xdr:rowOff>
    </xdr:from>
    <xdr:ext cx="599010" cy="259045"/>
    <xdr:sp macro="" textlink="">
      <xdr:nvSpPr>
        <xdr:cNvPr id="199" name="民生費該当値テキスト"/>
        <xdr:cNvSpPr txBox="1"/>
      </xdr:nvSpPr>
      <xdr:spPr>
        <a:xfrm>
          <a:off x="4686300" y="1302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25578</xdr:rowOff>
    </xdr:from>
    <xdr:to>
      <xdr:col>20</xdr:col>
      <xdr:colOff>38100</xdr:colOff>
      <xdr:row>76</xdr:row>
      <xdr:rowOff>127178</xdr:rowOff>
    </xdr:to>
    <xdr:sp macro="" textlink="">
      <xdr:nvSpPr>
        <xdr:cNvPr id="200" name="楕円 199"/>
        <xdr:cNvSpPr/>
      </xdr:nvSpPr>
      <xdr:spPr>
        <a:xfrm>
          <a:off x="3746500" y="130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118305</xdr:rowOff>
    </xdr:from>
    <xdr:ext cx="599010" cy="259045"/>
    <xdr:sp macro="" textlink="">
      <xdr:nvSpPr>
        <xdr:cNvPr id="201" name="テキスト ボックス 200"/>
        <xdr:cNvSpPr txBox="1"/>
      </xdr:nvSpPr>
      <xdr:spPr>
        <a:xfrm>
          <a:off x="3497795" y="1314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71820</xdr:rowOff>
    </xdr:from>
    <xdr:to>
      <xdr:col>15</xdr:col>
      <xdr:colOff>101600</xdr:colOff>
      <xdr:row>77</xdr:row>
      <xdr:rowOff>1970</xdr:rowOff>
    </xdr:to>
    <xdr:sp macro="" textlink="">
      <xdr:nvSpPr>
        <xdr:cNvPr id="202" name="楕円 201"/>
        <xdr:cNvSpPr/>
      </xdr:nvSpPr>
      <xdr:spPr>
        <a:xfrm>
          <a:off x="28575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164547</xdr:rowOff>
    </xdr:from>
    <xdr:ext cx="599010" cy="259045"/>
    <xdr:sp macro="" textlink="">
      <xdr:nvSpPr>
        <xdr:cNvPr id="203" name="テキスト ボックス 202"/>
        <xdr:cNvSpPr txBox="1"/>
      </xdr:nvSpPr>
      <xdr:spPr>
        <a:xfrm>
          <a:off x="2608795" y="1319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113708</xdr:rowOff>
    </xdr:from>
    <xdr:to>
      <xdr:col>10</xdr:col>
      <xdr:colOff>165100</xdr:colOff>
      <xdr:row>77</xdr:row>
      <xdr:rowOff>43858</xdr:rowOff>
    </xdr:to>
    <xdr:sp macro="" textlink="">
      <xdr:nvSpPr>
        <xdr:cNvPr id="204" name="楕円 203"/>
        <xdr:cNvSpPr/>
      </xdr:nvSpPr>
      <xdr:spPr>
        <a:xfrm>
          <a:off x="19685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34985</xdr:rowOff>
    </xdr:from>
    <xdr:ext cx="599010" cy="259045"/>
    <xdr:sp macro="" textlink="">
      <xdr:nvSpPr>
        <xdr:cNvPr id="205" name="テキスト ボックス 204"/>
        <xdr:cNvSpPr txBox="1"/>
      </xdr:nvSpPr>
      <xdr:spPr>
        <a:xfrm>
          <a:off x="1719795" y="132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27668</xdr:rowOff>
    </xdr:from>
    <xdr:to>
      <xdr:col>6</xdr:col>
      <xdr:colOff>38100</xdr:colOff>
      <xdr:row>77</xdr:row>
      <xdr:rowOff>129268</xdr:rowOff>
    </xdr:to>
    <xdr:sp macro="" textlink="">
      <xdr:nvSpPr>
        <xdr:cNvPr id="206" name="楕円 205"/>
        <xdr:cNvSpPr/>
      </xdr:nvSpPr>
      <xdr:spPr>
        <a:xfrm>
          <a:off x="1079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120395</xdr:rowOff>
    </xdr:from>
    <xdr:ext cx="599010" cy="259045"/>
    <xdr:sp macro="" textlink="">
      <xdr:nvSpPr>
        <xdr:cNvPr id="207" name="テキスト ボックス 206"/>
        <xdr:cNvSpPr txBox="1"/>
      </xdr:nvSpPr>
      <xdr:spPr>
        <a:xfrm>
          <a:off x="830795"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163855</xdr:rowOff>
    </xdr:from>
    <xdr:to>
      <xdr:col>24</xdr:col>
      <xdr:colOff>63500</xdr:colOff>
      <xdr:row>96</xdr:row>
      <xdr:rowOff>26733</xdr:rowOff>
    </xdr:to>
    <xdr:cxnSp macro="">
      <xdr:nvCxnSpPr>
        <xdr:cNvPr id="237" name="直線コネクタ 236"/>
        <xdr:cNvCxnSpPr/>
      </xdr:nvCxnSpPr>
      <xdr:spPr>
        <a:xfrm flipV="1">
          <a:off x="3797300" y="16280155"/>
          <a:ext cx="8382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8" name="衛生費平均値テキスト"/>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26733</xdr:rowOff>
    </xdr:from>
    <xdr:to>
      <xdr:col>19</xdr:col>
      <xdr:colOff>177800</xdr:colOff>
      <xdr:row>96</xdr:row>
      <xdr:rowOff>89333</xdr:rowOff>
    </xdr:to>
    <xdr:cxnSp macro="">
      <xdr:nvCxnSpPr>
        <xdr:cNvPr id="240" name="直線コネクタ 239"/>
        <xdr:cNvCxnSpPr/>
      </xdr:nvCxnSpPr>
      <xdr:spPr>
        <a:xfrm flipV="1">
          <a:off x="2908300" y="16485933"/>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2" name="テキスト ボックス 241"/>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96686</xdr:rowOff>
    </xdr:from>
    <xdr:to>
      <xdr:col>15</xdr:col>
      <xdr:colOff>50800</xdr:colOff>
      <xdr:row>96</xdr:row>
      <xdr:rowOff>89333</xdr:rowOff>
    </xdr:to>
    <xdr:cxnSp macro="">
      <xdr:nvCxnSpPr>
        <xdr:cNvPr id="243" name="直線コネクタ 242"/>
        <xdr:cNvCxnSpPr/>
      </xdr:nvCxnSpPr>
      <xdr:spPr>
        <a:xfrm>
          <a:off x="2019300" y="16384436"/>
          <a:ext cx="889000" cy="1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71653</xdr:rowOff>
    </xdr:from>
    <xdr:to>
      <xdr:col>10</xdr:col>
      <xdr:colOff>114300</xdr:colOff>
      <xdr:row>95</xdr:row>
      <xdr:rowOff>96686</xdr:rowOff>
    </xdr:to>
    <xdr:cxnSp macro="">
      <xdr:nvCxnSpPr>
        <xdr:cNvPr id="246" name="直線コネクタ 245"/>
        <xdr:cNvCxnSpPr/>
      </xdr:nvCxnSpPr>
      <xdr:spPr>
        <a:xfrm>
          <a:off x="1130300" y="15845053"/>
          <a:ext cx="889000" cy="5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113055</xdr:rowOff>
    </xdr:from>
    <xdr:to>
      <xdr:col>24</xdr:col>
      <xdr:colOff>114300</xdr:colOff>
      <xdr:row>95</xdr:row>
      <xdr:rowOff>43205</xdr:rowOff>
    </xdr:to>
    <xdr:sp macro="" textlink="">
      <xdr:nvSpPr>
        <xdr:cNvPr id="256" name="楕円 255"/>
        <xdr:cNvSpPr/>
      </xdr:nvSpPr>
      <xdr:spPr>
        <a:xfrm>
          <a:off x="4584700" y="162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135932</xdr:rowOff>
    </xdr:from>
    <xdr:ext cx="534377" cy="259045"/>
    <xdr:sp macro="" textlink="">
      <xdr:nvSpPr>
        <xdr:cNvPr id="257" name="衛生費該当値テキスト"/>
        <xdr:cNvSpPr txBox="1"/>
      </xdr:nvSpPr>
      <xdr:spPr>
        <a:xfrm>
          <a:off x="4686300" y="160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147383</xdr:rowOff>
    </xdr:from>
    <xdr:to>
      <xdr:col>20</xdr:col>
      <xdr:colOff>38100</xdr:colOff>
      <xdr:row>96</xdr:row>
      <xdr:rowOff>77533</xdr:rowOff>
    </xdr:to>
    <xdr:sp macro="" textlink="">
      <xdr:nvSpPr>
        <xdr:cNvPr id="258" name="楕円 257"/>
        <xdr:cNvSpPr/>
      </xdr:nvSpPr>
      <xdr:spPr>
        <a:xfrm>
          <a:off x="3746500" y="164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94060</xdr:rowOff>
    </xdr:from>
    <xdr:ext cx="534377" cy="259045"/>
    <xdr:sp macro="" textlink="">
      <xdr:nvSpPr>
        <xdr:cNvPr id="259" name="テキスト ボックス 258"/>
        <xdr:cNvSpPr txBox="1"/>
      </xdr:nvSpPr>
      <xdr:spPr>
        <a:xfrm>
          <a:off x="3530111" y="162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38533</xdr:rowOff>
    </xdr:from>
    <xdr:to>
      <xdr:col>15</xdr:col>
      <xdr:colOff>101600</xdr:colOff>
      <xdr:row>96</xdr:row>
      <xdr:rowOff>140133</xdr:rowOff>
    </xdr:to>
    <xdr:sp macro="" textlink="">
      <xdr:nvSpPr>
        <xdr:cNvPr id="260" name="楕円 259"/>
        <xdr:cNvSpPr/>
      </xdr:nvSpPr>
      <xdr:spPr>
        <a:xfrm>
          <a:off x="2857500" y="164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131260</xdr:rowOff>
    </xdr:from>
    <xdr:ext cx="534377" cy="259045"/>
    <xdr:sp macro="" textlink="">
      <xdr:nvSpPr>
        <xdr:cNvPr id="261" name="テキスト ボックス 260"/>
        <xdr:cNvSpPr txBox="1"/>
      </xdr:nvSpPr>
      <xdr:spPr>
        <a:xfrm>
          <a:off x="2641111" y="165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45886</xdr:rowOff>
    </xdr:from>
    <xdr:to>
      <xdr:col>10</xdr:col>
      <xdr:colOff>165100</xdr:colOff>
      <xdr:row>95</xdr:row>
      <xdr:rowOff>147486</xdr:rowOff>
    </xdr:to>
    <xdr:sp macro="" textlink="">
      <xdr:nvSpPr>
        <xdr:cNvPr id="262" name="楕円 261"/>
        <xdr:cNvSpPr/>
      </xdr:nvSpPr>
      <xdr:spPr>
        <a:xfrm>
          <a:off x="1968500" y="16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164013</xdr:rowOff>
    </xdr:from>
    <xdr:ext cx="534377" cy="259045"/>
    <xdr:sp macro="" textlink="">
      <xdr:nvSpPr>
        <xdr:cNvPr id="263" name="テキスト ボックス 262"/>
        <xdr:cNvSpPr txBox="1"/>
      </xdr:nvSpPr>
      <xdr:spPr>
        <a:xfrm>
          <a:off x="1752111" y="16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20853</xdr:rowOff>
    </xdr:from>
    <xdr:to>
      <xdr:col>6</xdr:col>
      <xdr:colOff>38100</xdr:colOff>
      <xdr:row>92</xdr:row>
      <xdr:rowOff>122453</xdr:rowOff>
    </xdr:to>
    <xdr:sp macro="" textlink="">
      <xdr:nvSpPr>
        <xdr:cNvPr id="264" name="楕円 263"/>
        <xdr:cNvSpPr/>
      </xdr:nvSpPr>
      <xdr:spPr>
        <a:xfrm>
          <a:off x="1079500" y="157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138980</xdr:rowOff>
    </xdr:from>
    <xdr:ext cx="534377" cy="259045"/>
    <xdr:sp macro="" textlink="">
      <xdr:nvSpPr>
        <xdr:cNvPr id="265" name="テキスト ボックス 264"/>
        <xdr:cNvSpPr txBox="1"/>
      </xdr:nvSpPr>
      <xdr:spPr>
        <a:xfrm>
          <a:off x="863111" y="1556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100076</xdr:rowOff>
    </xdr:from>
    <xdr:to>
      <xdr:col>55</xdr:col>
      <xdr:colOff>0</xdr:colOff>
      <xdr:row>37</xdr:row>
      <xdr:rowOff>122174</xdr:rowOff>
    </xdr:to>
    <xdr:cxnSp macro="">
      <xdr:nvCxnSpPr>
        <xdr:cNvPr id="294" name="直線コネクタ 293"/>
        <xdr:cNvCxnSpPr/>
      </xdr:nvCxnSpPr>
      <xdr:spPr>
        <a:xfrm flipV="1">
          <a:off x="9639300" y="6443726"/>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5"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55118</xdr:rowOff>
    </xdr:from>
    <xdr:to>
      <xdr:col>50</xdr:col>
      <xdr:colOff>114300</xdr:colOff>
      <xdr:row>37</xdr:row>
      <xdr:rowOff>122174</xdr:rowOff>
    </xdr:to>
    <xdr:cxnSp macro="">
      <xdr:nvCxnSpPr>
        <xdr:cNvPr id="297" name="直線コネクタ 296"/>
        <xdr:cNvCxnSpPr/>
      </xdr:nvCxnSpPr>
      <xdr:spPr>
        <a:xfrm>
          <a:off x="8750300" y="6227318"/>
          <a:ext cx="88900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55118</xdr:rowOff>
    </xdr:from>
    <xdr:to>
      <xdr:col>45</xdr:col>
      <xdr:colOff>177800</xdr:colOff>
      <xdr:row>38</xdr:row>
      <xdr:rowOff>2540</xdr:rowOff>
    </xdr:to>
    <xdr:cxnSp macro="">
      <xdr:nvCxnSpPr>
        <xdr:cNvPr id="300" name="直線コネクタ 299"/>
        <xdr:cNvCxnSpPr/>
      </xdr:nvCxnSpPr>
      <xdr:spPr>
        <a:xfrm flipV="1">
          <a:off x="7861300" y="622731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2" name="テキスト ボックス 301"/>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130556</xdr:rowOff>
    </xdr:from>
    <xdr:to>
      <xdr:col>41</xdr:col>
      <xdr:colOff>50800</xdr:colOff>
      <xdr:row>38</xdr:row>
      <xdr:rowOff>2540</xdr:rowOff>
    </xdr:to>
    <xdr:cxnSp macro="">
      <xdr:nvCxnSpPr>
        <xdr:cNvPr id="303" name="直線コネクタ 302"/>
        <xdr:cNvCxnSpPr/>
      </xdr:nvCxnSpPr>
      <xdr:spPr>
        <a:xfrm>
          <a:off x="6972300" y="64742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49276</xdr:rowOff>
    </xdr:from>
    <xdr:to>
      <xdr:col>55</xdr:col>
      <xdr:colOff>50800</xdr:colOff>
      <xdr:row>37</xdr:row>
      <xdr:rowOff>150876</xdr:rowOff>
    </xdr:to>
    <xdr:sp macro="" textlink="">
      <xdr:nvSpPr>
        <xdr:cNvPr id="313" name="楕円 312"/>
        <xdr:cNvSpPr/>
      </xdr:nvSpPr>
      <xdr:spPr>
        <a:xfrm>
          <a:off x="104267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72153</xdr:rowOff>
    </xdr:from>
    <xdr:ext cx="378565" cy="259045"/>
    <xdr:sp macro="" textlink="">
      <xdr:nvSpPr>
        <xdr:cNvPr id="314" name="労働費該当値テキスト"/>
        <xdr:cNvSpPr txBox="1"/>
      </xdr:nvSpPr>
      <xdr:spPr>
        <a:xfrm>
          <a:off x="10528300" y="624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71374</xdr:rowOff>
    </xdr:from>
    <xdr:to>
      <xdr:col>50</xdr:col>
      <xdr:colOff>165100</xdr:colOff>
      <xdr:row>38</xdr:row>
      <xdr:rowOff>1524</xdr:rowOff>
    </xdr:to>
    <xdr:sp macro="" textlink="">
      <xdr:nvSpPr>
        <xdr:cNvPr id="315" name="楕円 314"/>
        <xdr:cNvSpPr/>
      </xdr:nvSpPr>
      <xdr:spPr>
        <a:xfrm>
          <a:off x="9588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164101</xdr:rowOff>
    </xdr:from>
    <xdr:ext cx="378565" cy="259045"/>
    <xdr:sp macro="" textlink="">
      <xdr:nvSpPr>
        <xdr:cNvPr id="316" name="テキスト ボックス 315"/>
        <xdr:cNvSpPr txBox="1"/>
      </xdr:nvSpPr>
      <xdr:spPr>
        <a:xfrm>
          <a:off x="9450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4318</xdr:rowOff>
    </xdr:from>
    <xdr:to>
      <xdr:col>46</xdr:col>
      <xdr:colOff>38100</xdr:colOff>
      <xdr:row>36</xdr:row>
      <xdr:rowOff>105918</xdr:rowOff>
    </xdr:to>
    <xdr:sp macro="" textlink="">
      <xdr:nvSpPr>
        <xdr:cNvPr id="317" name="楕円 316"/>
        <xdr:cNvSpPr/>
      </xdr:nvSpPr>
      <xdr:spPr>
        <a:xfrm>
          <a:off x="8699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122445</xdr:rowOff>
    </xdr:from>
    <xdr:ext cx="378565" cy="259045"/>
    <xdr:sp macro="" textlink="">
      <xdr:nvSpPr>
        <xdr:cNvPr id="318" name="テキスト ボックス 317"/>
        <xdr:cNvSpPr txBox="1"/>
      </xdr:nvSpPr>
      <xdr:spPr>
        <a:xfrm>
          <a:off x="8561017" y="595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123190</xdr:rowOff>
    </xdr:from>
    <xdr:to>
      <xdr:col>41</xdr:col>
      <xdr:colOff>101600</xdr:colOff>
      <xdr:row>38</xdr:row>
      <xdr:rowOff>53340</xdr:rowOff>
    </xdr:to>
    <xdr:sp macro="" textlink="">
      <xdr:nvSpPr>
        <xdr:cNvPr id="319" name="楕円 318"/>
        <xdr:cNvSpPr/>
      </xdr:nvSpPr>
      <xdr:spPr>
        <a:xfrm>
          <a:off x="7810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44467</xdr:rowOff>
    </xdr:from>
    <xdr:ext cx="378565" cy="259045"/>
    <xdr:sp macro="" textlink="">
      <xdr:nvSpPr>
        <xdr:cNvPr id="320" name="テキスト ボックス 319"/>
        <xdr:cNvSpPr txBox="1"/>
      </xdr:nvSpPr>
      <xdr:spPr>
        <a:xfrm>
          <a:off x="7672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79756</xdr:rowOff>
    </xdr:from>
    <xdr:to>
      <xdr:col>36</xdr:col>
      <xdr:colOff>165100</xdr:colOff>
      <xdr:row>38</xdr:row>
      <xdr:rowOff>9906</xdr:rowOff>
    </xdr:to>
    <xdr:sp macro="" textlink="">
      <xdr:nvSpPr>
        <xdr:cNvPr id="321" name="楕円 320"/>
        <xdr:cNvSpPr/>
      </xdr:nvSpPr>
      <xdr:spPr>
        <a:xfrm>
          <a:off x="692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1033</xdr:rowOff>
    </xdr:from>
    <xdr:ext cx="378565" cy="259045"/>
    <xdr:sp macro="" textlink="">
      <xdr:nvSpPr>
        <xdr:cNvPr id="322" name="テキスト ボックス 321"/>
        <xdr:cNvSpPr txBox="1"/>
      </xdr:nvSpPr>
      <xdr:spPr>
        <a:xfrm>
          <a:off x="6783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11557</xdr:rowOff>
    </xdr:from>
    <xdr:to>
      <xdr:col>54</xdr:col>
      <xdr:colOff>189865</xdr:colOff>
      <xdr:row>59</xdr:row>
      <xdr:rowOff>39751</xdr:rowOff>
    </xdr:to>
    <xdr:cxnSp macro="">
      <xdr:nvCxnSpPr>
        <xdr:cNvPr id="346" name="直線コネクタ 345"/>
        <xdr:cNvCxnSpPr/>
      </xdr:nvCxnSpPr>
      <xdr:spPr>
        <a:xfrm flipV="1">
          <a:off x="10475595" y="8926957"/>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7" name="農林水産業費最小値テキスト"/>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48" name="直線コネクタ 347"/>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129684</xdr:rowOff>
    </xdr:from>
    <xdr:ext cx="469744" cy="259045"/>
    <xdr:sp macro="" textlink="">
      <xdr:nvSpPr>
        <xdr:cNvPr id="349" name="農林水産業費最大値テキスト"/>
        <xdr:cNvSpPr txBox="1"/>
      </xdr:nvSpPr>
      <xdr:spPr>
        <a:xfrm>
          <a:off x="10528300" y="870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11557</xdr:rowOff>
    </xdr:from>
    <xdr:to>
      <xdr:col>55</xdr:col>
      <xdr:colOff>88900</xdr:colOff>
      <xdr:row>52</xdr:row>
      <xdr:rowOff>11557</xdr:rowOff>
    </xdr:to>
    <xdr:cxnSp macro="">
      <xdr:nvCxnSpPr>
        <xdr:cNvPr id="350" name="直線コネクタ 349"/>
        <xdr:cNvCxnSpPr/>
      </xdr:nvCxnSpPr>
      <xdr:spPr>
        <a:xfrm>
          <a:off x="10388600" y="89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11557</xdr:rowOff>
    </xdr:from>
    <xdr:to>
      <xdr:col>55</xdr:col>
      <xdr:colOff>0</xdr:colOff>
      <xdr:row>52</xdr:row>
      <xdr:rowOff>68453</xdr:rowOff>
    </xdr:to>
    <xdr:cxnSp macro="">
      <xdr:nvCxnSpPr>
        <xdr:cNvPr id="351" name="直線コネクタ 350"/>
        <xdr:cNvCxnSpPr/>
      </xdr:nvCxnSpPr>
      <xdr:spPr>
        <a:xfrm flipV="1">
          <a:off x="9639300" y="8926957"/>
          <a:ext cx="8382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50055</xdr:rowOff>
    </xdr:from>
    <xdr:ext cx="469744" cy="259045"/>
    <xdr:sp macro="" textlink="">
      <xdr:nvSpPr>
        <xdr:cNvPr id="352" name="農林水産業費平均値テキスト"/>
        <xdr:cNvSpPr txBox="1"/>
      </xdr:nvSpPr>
      <xdr:spPr>
        <a:xfrm>
          <a:off x="10528300" y="9822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71628</xdr:rowOff>
    </xdr:from>
    <xdr:to>
      <xdr:col>55</xdr:col>
      <xdr:colOff>50800</xdr:colOff>
      <xdr:row>58</xdr:row>
      <xdr:rowOff>1778</xdr:rowOff>
    </xdr:to>
    <xdr:sp macro="" textlink="">
      <xdr:nvSpPr>
        <xdr:cNvPr id="353" name="フローチャート: 判断 352"/>
        <xdr:cNvSpPr/>
      </xdr:nvSpPr>
      <xdr:spPr>
        <a:xfrm>
          <a:off x="104267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42164</xdr:rowOff>
    </xdr:from>
    <xdr:to>
      <xdr:col>50</xdr:col>
      <xdr:colOff>114300</xdr:colOff>
      <xdr:row>52</xdr:row>
      <xdr:rowOff>68453</xdr:rowOff>
    </xdr:to>
    <xdr:cxnSp macro="">
      <xdr:nvCxnSpPr>
        <xdr:cNvPr id="354" name="直線コネクタ 353"/>
        <xdr:cNvCxnSpPr/>
      </xdr:nvCxnSpPr>
      <xdr:spPr>
        <a:xfrm>
          <a:off x="8750300" y="8786114"/>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49657</xdr:rowOff>
    </xdr:from>
    <xdr:to>
      <xdr:col>50</xdr:col>
      <xdr:colOff>165100</xdr:colOff>
      <xdr:row>57</xdr:row>
      <xdr:rowOff>151257</xdr:rowOff>
    </xdr:to>
    <xdr:sp macro="" textlink="">
      <xdr:nvSpPr>
        <xdr:cNvPr id="355" name="フローチャート: 判断 354"/>
        <xdr:cNvSpPr/>
      </xdr:nvSpPr>
      <xdr:spPr>
        <a:xfrm>
          <a:off x="9588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142384</xdr:rowOff>
    </xdr:from>
    <xdr:ext cx="469744" cy="259045"/>
    <xdr:sp macro="" textlink="">
      <xdr:nvSpPr>
        <xdr:cNvPr id="356" name="テキスト ボックス 355"/>
        <xdr:cNvSpPr txBox="1"/>
      </xdr:nvSpPr>
      <xdr:spPr>
        <a:xfrm>
          <a:off x="9404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42164</xdr:rowOff>
    </xdr:from>
    <xdr:to>
      <xdr:col>45</xdr:col>
      <xdr:colOff>177800</xdr:colOff>
      <xdr:row>52</xdr:row>
      <xdr:rowOff>119126</xdr:rowOff>
    </xdr:to>
    <xdr:cxnSp macro="">
      <xdr:nvCxnSpPr>
        <xdr:cNvPr id="357" name="直線コネクタ 356"/>
        <xdr:cNvCxnSpPr/>
      </xdr:nvCxnSpPr>
      <xdr:spPr>
        <a:xfrm flipV="1">
          <a:off x="7861300" y="8786114"/>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46736</xdr:rowOff>
    </xdr:from>
    <xdr:to>
      <xdr:col>46</xdr:col>
      <xdr:colOff>38100</xdr:colOff>
      <xdr:row>57</xdr:row>
      <xdr:rowOff>148336</xdr:rowOff>
    </xdr:to>
    <xdr:sp macro="" textlink="">
      <xdr:nvSpPr>
        <xdr:cNvPr id="358" name="フローチャート: 判断 357"/>
        <xdr:cNvSpPr/>
      </xdr:nvSpPr>
      <xdr:spPr>
        <a:xfrm>
          <a:off x="8699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139463</xdr:rowOff>
    </xdr:from>
    <xdr:ext cx="469744" cy="259045"/>
    <xdr:sp macro="" textlink="">
      <xdr:nvSpPr>
        <xdr:cNvPr id="359" name="テキスト ボックス 358"/>
        <xdr:cNvSpPr txBox="1"/>
      </xdr:nvSpPr>
      <xdr:spPr>
        <a:xfrm>
          <a:off x="8515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97536</xdr:rowOff>
    </xdr:from>
    <xdr:to>
      <xdr:col>41</xdr:col>
      <xdr:colOff>50800</xdr:colOff>
      <xdr:row>52</xdr:row>
      <xdr:rowOff>119126</xdr:rowOff>
    </xdr:to>
    <xdr:cxnSp macro="">
      <xdr:nvCxnSpPr>
        <xdr:cNvPr id="360" name="直線コネクタ 359"/>
        <xdr:cNvCxnSpPr/>
      </xdr:nvCxnSpPr>
      <xdr:spPr>
        <a:xfrm>
          <a:off x="6972300" y="9012936"/>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59944</xdr:rowOff>
    </xdr:from>
    <xdr:to>
      <xdr:col>41</xdr:col>
      <xdr:colOff>101600</xdr:colOff>
      <xdr:row>57</xdr:row>
      <xdr:rowOff>161544</xdr:rowOff>
    </xdr:to>
    <xdr:sp macro="" textlink="">
      <xdr:nvSpPr>
        <xdr:cNvPr id="361" name="フローチャート: 判断 360"/>
        <xdr:cNvSpPr/>
      </xdr:nvSpPr>
      <xdr:spPr>
        <a:xfrm>
          <a:off x="7810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152671</xdr:rowOff>
    </xdr:from>
    <xdr:ext cx="469744" cy="259045"/>
    <xdr:sp macro="" textlink="">
      <xdr:nvSpPr>
        <xdr:cNvPr id="362" name="テキスト ボックス 361"/>
        <xdr:cNvSpPr txBox="1"/>
      </xdr:nvSpPr>
      <xdr:spPr>
        <a:xfrm>
          <a:off x="7626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43307</xdr:rowOff>
    </xdr:from>
    <xdr:to>
      <xdr:col>36</xdr:col>
      <xdr:colOff>165100</xdr:colOff>
      <xdr:row>57</xdr:row>
      <xdr:rowOff>144907</xdr:rowOff>
    </xdr:to>
    <xdr:sp macro="" textlink="">
      <xdr:nvSpPr>
        <xdr:cNvPr id="363" name="フローチャート: 判断 362"/>
        <xdr:cNvSpPr/>
      </xdr:nvSpPr>
      <xdr:spPr>
        <a:xfrm>
          <a:off x="6921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136034</xdr:rowOff>
    </xdr:from>
    <xdr:ext cx="469744" cy="259045"/>
    <xdr:sp macro="" textlink="">
      <xdr:nvSpPr>
        <xdr:cNvPr id="364" name="テキスト ボックス 363"/>
        <xdr:cNvSpPr txBox="1"/>
      </xdr:nvSpPr>
      <xdr:spPr>
        <a:xfrm>
          <a:off x="6737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132207</xdr:rowOff>
    </xdr:from>
    <xdr:to>
      <xdr:col>55</xdr:col>
      <xdr:colOff>50800</xdr:colOff>
      <xdr:row>52</xdr:row>
      <xdr:rowOff>62357</xdr:rowOff>
    </xdr:to>
    <xdr:sp macro="" textlink="">
      <xdr:nvSpPr>
        <xdr:cNvPr id="370" name="楕円 369"/>
        <xdr:cNvSpPr/>
      </xdr:nvSpPr>
      <xdr:spPr>
        <a:xfrm>
          <a:off x="104267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85234</xdr:rowOff>
    </xdr:from>
    <xdr:ext cx="469744" cy="259045"/>
    <xdr:sp macro="" textlink="">
      <xdr:nvSpPr>
        <xdr:cNvPr id="371" name="農林水産業費該当値テキスト"/>
        <xdr:cNvSpPr txBox="1"/>
      </xdr:nvSpPr>
      <xdr:spPr>
        <a:xfrm>
          <a:off x="10528300" y="88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17653</xdr:rowOff>
    </xdr:from>
    <xdr:to>
      <xdr:col>50</xdr:col>
      <xdr:colOff>165100</xdr:colOff>
      <xdr:row>52</xdr:row>
      <xdr:rowOff>119253</xdr:rowOff>
    </xdr:to>
    <xdr:sp macro="" textlink="">
      <xdr:nvSpPr>
        <xdr:cNvPr id="372" name="楕円 371"/>
        <xdr:cNvSpPr/>
      </xdr:nvSpPr>
      <xdr:spPr>
        <a:xfrm>
          <a:off x="95885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135780</xdr:rowOff>
    </xdr:from>
    <xdr:ext cx="469744" cy="259045"/>
    <xdr:sp macro="" textlink="">
      <xdr:nvSpPr>
        <xdr:cNvPr id="373" name="テキスト ボックス 372"/>
        <xdr:cNvSpPr txBox="1"/>
      </xdr:nvSpPr>
      <xdr:spPr>
        <a:xfrm>
          <a:off x="9404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162814</xdr:rowOff>
    </xdr:from>
    <xdr:to>
      <xdr:col>46</xdr:col>
      <xdr:colOff>38100</xdr:colOff>
      <xdr:row>51</xdr:row>
      <xdr:rowOff>92964</xdr:rowOff>
    </xdr:to>
    <xdr:sp macro="" textlink="">
      <xdr:nvSpPr>
        <xdr:cNvPr id="374" name="楕円 373"/>
        <xdr:cNvSpPr/>
      </xdr:nvSpPr>
      <xdr:spPr>
        <a:xfrm>
          <a:off x="8699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109491</xdr:rowOff>
    </xdr:from>
    <xdr:ext cx="534377" cy="259045"/>
    <xdr:sp macro="" textlink="">
      <xdr:nvSpPr>
        <xdr:cNvPr id="375" name="テキスト ボックス 374"/>
        <xdr:cNvSpPr txBox="1"/>
      </xdr:nvSpPr>
      <xdr:spPr>
        <a:xfrm>
          <a:off x="8483111" y="85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68326</xdr:rowOff>
    </xdr:from>
    <xdr:to>
      <xdr:col>41</xdr:col>
      <xdr:colOff>101600</xdr:colOff>
      <xdr:row>52</xdr:row>
      <xdr:rowOff>169926</xdr:rowOff>
    </xdr:to>
    <xdr:sp macro="" textlink="">
      <xdr:nvSpPr>
        <xdr:cNvPr id="376" name="楕円 375"/>
        <xdr:cNvSpPr/>
      </xdr:nvSpPr>
      <xdr:spPr>
        <a:xfrm>
          <a:off x="78105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15003</xdr:rowOff>
    </xdr:from>
    <xdr:ext cx="469744" cy="259045"/>
    <xdr:sp macro="" textlink="">
      <xdr:nvSpPr>
        <xdr:cNvPr id="377" name="テキスト ボックス 376"/>
        <xdr:cNvSpPr txBox="1"/>
      </xdr:nvSpPr>
      <xdr:spPr>
        <a:xfrm>
          <a:off x="7626428" y="87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46736</xdr:rowOff>
    </xdr:from>
    <xdr:to>
      <xdr:col>36</xdr:col>
      <xdr:colOff>165100</xdr:colOff>
      <xdr:row>52</xdr:row>
      <xdr:rowOff>148336</xdr:rowOff>
    </xdr:to>
    <xdr:sp macro="" textlink="">
      <xdr:nvSpPr>
        <xdr:cNvPr id="378" name="楕円 377"/>
        <xdr:cNvSpPr/>
      </xdr:nvSpPr>
      <xdr:spPr>
        <a:xfrm>
          <a:off x="6921500" y="89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164863</xdr:rowOff>
    </xdr:from>
    <xdr:ext cx="469744" cy="259045"/>
    <xdr:sp macro="" textlink="">
      <xdr:nvSpPr>
        <xdr:cNvPr id="379" name="テキスト ボックス 378"/>
        <xdr:cNvSpPr txBox="1"/>
      </xdr:nvSpPr>
      <xdr:spPr>
        <a:xfrm>
          <a:off x="6737428" y="87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5" name="直線コネクタ 404"/>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6"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7" name="直線コネクタ 406"/>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08"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09" name="直線コネクタ 408"/>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5643</xdr:rowOff>
    </xdr:from>
    <xdr:to>
      <xdr:col>55</xdr:col>
      <xdr:colOff>0</xdr:colOff>
      <xdr:row>79</xdr:row>
      <xdr:rowOff>23473</xdr:rowOff>
    </xdr:to>
    <xdr:cxnSp macro="">
      <xdr:nvCxnSpPr>
        <xdr:cNvPr id="410" name="直線コネクタ 409"/>
        <xdr:cNvCxnSpPr/>
      </xdr:nvCxnSpPr>
      <xdr:spPr>
        <a:xfrm flipV="1">
          <a:off x="9639300" y="13550193"/>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1"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2" name="フローチャート: 判断 411"/>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23473</xdr:rowOff>
    </xdr:from>
    <xdr:to>
      <xdr:col>50</xdr:col>
      <xdr:colOff>114300</xdr:colOff>
      <xdr:row>79</xdr:row>
      <xdr:rowOff>25008</xdr:rowOff>
    </xdr:to>
    <xdr:cxnSp macro="">
      <xdr:nvCxnSpPr>
        <xdr:cNvPr id="413" name="直線コネクタ 412"/>
        <xdr:cNvCxnSpPr/>
      </xdr:nvCxnSpPr>
      <xdr:spPr>
        <a:xfrm flipV="1">
          <a:off x="8750300" y="1356802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4" name="フローチャート: 判断 413"/>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5" name="テキスト ボックス 414"/>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161221</xdr:rowOff>
    </xdr:from>
    <xdr:to>
      <xdr:col>45</xdr:col>
      <xdr:colOff>177800</xdr:colOff>
      <xdr:row>79</xdr:row>
      <xdr:rowOff>25008</xdr:rowOff>
    </xdr:to>
    <xdr:cxnSp macro="">
      <xdr:nvCxnSpPr>
        <xdr:cNvPr id="416" name="直線コネクタ 415"/>
        <xdr:cNvCxnSpPr/>
      </xdr:nvCxnSpPr>
      <xdr:spPr>
        <a:xfrm>
          <a:off x="7861300" y="13534321"/>
          <a:ext cx="889000" cy="3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7" name="フローチャート: 判断 416"/>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18" name="テキスト ボックス 417"/>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161221</xdr:rowOff>
    </xdr:from>
    <xdr:to>
      <xdr:col>41</xdr:col>
      <xdr:colOff>50800</xdr:colOff>
      <xdr:row>79</xdr:row>
      <xdr:rowOff>11717</xdr:rowOff>
    </xdr:to>
    <xdr:cxnSp macro="">
      <xdr:nvCxnSpPr>
        <xdr:cNvPr id="419" name="直線コネクタ 418"/>
        <xdr:cNvCxnSpPr/>
      </xdr:nvCxnSpPr>
      <xdr:spPr>
        <a:xfrm flipV="1">
          <a:off x="6972300" y="1353432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0" name="フローチャート: 判断 419"/>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1" name="テキスト ボックス 420"/>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2" name="フローチャート: 判断 421"/>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3" name="テキスト ボックス 422"/>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126293</xdr:rowOff>
    </xdr:from>
    <xdr:to>
      <xdr:col>55</xdr:col>
      <xdr:colOff>50800</xdr:colOff>
      <xdr:row>79</xdr:row>
      <xdr:rowOff>56443</xdr:rowOff>
    </xdr:to>
    <xdr:sp macro="" textlink="">
      <xdr:nvSpPr>
        <xdr:cNvPr id="429" name="楕円 428"/>
        <xdr:cNvSpPr/>
      </xdr:nvSpPr>
      <xdr:spPr>
        <a:xfrm>
          <a:off x="10426700" y="134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41220</xdr:rowOff>
    </xdr:from>
    <xdr:ext cx="469744" cy="259045"/>
    <xdr:sp macro="" textlink="">
      <xdr:nvSpPr>
        <xdr:cNvPr id="430" name="商工費該当値テキスト"/>
        <xdr:cNvSpPr txBox="1"/>
      </xdr:nvSpPr>
      <xdr:spPr>
        <a:xfrm>
          <a:off x="10528300" y="134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144123</xdr:rowOff>
    </xdr:from>
    <xdr:to>
      <xdr:col>50</xdr:col>
      <xdr:colOff>165100</xdr:colOff>
      <xdr:row>79</xdr:row>
      <xdr:rowOff>74273</xdr:rowOff>
    </xdr:to>
    <xdr:sp macro="" textlink="">
      <xdr:nvSpPr>
        <xdr:cNvPr id="431" name="楕円 430"/>
        <xdr:cNvSpPr/>
      </xdr:nvSpPr>
      <xdr:spPr>
        <a:xfrm>
          <a:off x="9588500" y="1351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65400</xdr:rowOff>
    </xdr:from>
    <xdr:ext cx="469744" cy="259045"/>
    <xdr:sp macro="" textlink="">
      <xdr:nvSpPr>
        <xdr:cNvPr id="432" name="テキスト ボックス 431"/>
        <xdr:cNvSpPr txBox="1"/>
      </xdr:nvSpPr>
      <xdr:spPr>
        <a:xfrm>
          <a:off x="9404428" y="1360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145658</xdr:rowOff>
    </xdr:from>
    <xdr:to>
      <xdr:col>46</xdr:col>
      <xdr:colOff>38100</xdr:colOff>
      <xdr:row>79</xdr:row>
      <xdr:rowOff>75808</xdr:rowOff>
    </xdr:to>
    <xdr:sp macro="" textlink="">
      <xdr:nvSpPr>
        <xdr:cNvPr id="433" name="楕円 432"/>
        <xdr:cNvSpPr/>
      </xdr:nvSpPr>
      <xdr:spPr>
        <a:xfrm>
          <a:off x="8699500" y="135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66935</xdr:rowOff>
    </xdr:from>
    <xdr:ext cx="469744" cy="259045"/>
    <xdr:sp macro="" textlink="">
      <xdr:nvSpPr>
        <xdr:cNvPr id="434" name="テキスト ボックス 433"/>
        <xdr:cNvSpPr txBox="1"/>
      </xdr:nvSpPr>
      <xdr:spPr>
        <a:xfrm>
          <a:off x="8515428" y="1361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110421</xdr:rowOff>
    </xdr:from>
    <xdr:to>
      <xdr:col>41</xdr:col>
      <xdr:colOff>101600</xdr:colOff>
      <xdr:row>79</xdr:row>
      <xdr:rowOff>40571</xdr:rowOff>
    </xdr:to>
    <xdr:sp macro="" textlink="">
      <xdr:nvSpPr>
        <xdr:cNvPr id="435" name="楕円 434"/>
        <xdr:cNvSpPr/>
      </xdr:nvSpPr>
      <xdr:spPr>
        <a:xfrm>
          <a:off x="7810500" y="134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36" name="テキスト ボックス 435"/>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132367</xdr:rowOff>
    </xdr:from>
    <xdr:to>
      <xdr:col>36</xdr:col>
      <xdr:colOff>165100</xdr:colOff>
      <xdr:row>79</xdr:row>
      <xdr:rowOff>62517</xdr:rowOff>
    </xdr:to>
    <xdr:sp macro="" textlink="">
      <xdr:nvSpPr>
        <xdr:cNvPr id="437" name="楕円 436"/>
        <xdr:cNvSpPr/>
      </xdr:nvSpPr>
      <xdr:spPr>
        <a:xfrm>
          <a:off x="6921500" y="135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53644</xdr:rowOff>
    </xdr:from>
    <xdr:ext cx="469744" cy="259045"/>
    <xdr:sp macro="" textlink="">
      <xdr:nvSpPr>
        <xdr:cNvPr id="438" name="テキスト ボックス 437"/>
        <xdr:cNvSpPr txBox="1"/>
      </xdr:nvSpPr>
      <xdr:spPr>
        <a:xfrm>
          <a:off x="6737428" y="135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5" name="直線コネクタ 464"/>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6"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7" name="直線コネクタ 466"/>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68"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69" name="直線コネクタ 468"/>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169483</xdr:rowOff>
    </xdr:from>
    <xdr:to>
      <xdr:col>55</xdr:col>
      <xdr:colOff>0</xdr:colOff>
      <xdr:row>95</xdr:row>
      <xdr:rowOff>32519</xdr:rowOff>
    </xdr:to>
    <xdr:cxnSp macro="">
      <xdr:nvCxnSpPr>
        <xdr:cNvPr id="470" name="直線コネクタ 469"/>
        <xdr:cNvCxnSpPr/>
      </xdr:nvCxnSpPr>
      <xdr:spPr>
        <a:xfrm flipV="1">
          <a:off x="9639300" y="16285783"/>
          <a:ext cx="8382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1"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2" name="フローチャート: 判断 471"/>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1169</xdr:rowOff>
    </xdr:from>
    <xdr:to>
      <xdr:col>50</xdr:col>
      <xdr:colOff>114300</xdr:colOff>
      <xdr:row>95</xdr:row>
      <xdr:rowOff>32519</xdr:rowOff>
    </xdr:to>
    <xdr:cxnSp macro="">
      <xdr:nvCxnSpPr>
        <xdr:cNvPr id="473" name="直線コネクタ 472"/>
        <xdr:cNvCxnSpPr/>
      </xdr:nvCxnSpPr>
      <xdr:spPr>
        <a:xfrm>
          <a:off x="8750300" y="16288919"/>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4" name="フローチャート: 判断 473"/>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5" name="テキスト ボックス 474"/>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1169</xdr:rowOff>
    </xdr:from>
    <xdr:to>
      <xdr:col>45</xdr:col>
      <xdr:colOff>177800</xdr:colOff>
      <xdr:row>95</xdr:row>
      <xdr:rowOff>77488</xdr:rowOff>
    </xdr:to>
    <xdr:cxnSp macro="">
      <xdr:nvCxnSpPr>
        <xdr:cNvPr id="476" name="直線コネクタ 475"/>
        <xdr:cNvCxnSpPr/>
      </xdr:nvCxnSpPr>
      <xdr:spPr>
        <a:xfrm flipV="1">
          <a:off x="7861300" y="16288919"/>
          <a:ext cx="8890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7" name="フローチャート: 判断 476"/>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78" name="テキスト ボックス 477"/>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77488</xdr:rowOff>
    </xdr:from>
    <xdr:to>
      <xdr:col>41</xdr:col>
      <xdr:colOff>50800</xdr:colOff>
      <xdr:row>95</xdr:row>
      <xdr:rowOff>154950</xdr:rowOff>
    </xdr:to>
    <xdr:cxnSp macro="">
      <xdr:nvCxnSpPr>
        <xdr:cNvPr id="479" name="直線コネクタ 478"/>
        <xdr:cNvCxnSpPr/>
      </xdr:nvCxnSpPr>
      <xdr:spPr>
        <a:xfrm flipV="1">
          <a:off x="6972300" y="16365238"/>
          <a:ext cx="889000" cy="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0" name="フローチャート: 判断 479"/>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1" name="テキスト ボックス 480"/>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2" name="フローチャート: 判断 481"/>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3" name="テキスト ボックス 482"/>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118683</xdr:rowOff>
    </xdr:from>
    <xdr:to>
      <xdr:col>55</xdr:col>
      <xdr:colOff>50800</xdr:colOff>
      <xdr:row>95</xdr:row>
      <xdr:rowOff>48833</xdr:rowOff>
    </xdr:to>
    <xdr:sp macro="" textlink="">
      <xdr:nvSpPr>
        <xdr:cNvPr id="489" name="楕円 488"/>
        <xdr:cNvSpPr/>
      </xdr:nvSpPr>
      <xdr:spPr>
        <a:xfrm>
          <a:off x="10426700" y="162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97110</xdr:rowOff>
    </xdr:from>
    <xdr:ext cx="534377" cy="259045"/>
    <xdr:sp macro="" textlink="">
      <xdr:nvSpPr>
        <xdr:cNvPr id="490" name="土木費該当値テキスト"/>
        <xdr:cNvSpPr txBox="1"/>
      </xdr:nvSpPr>
      <xdr:spPr>
        <a:xfrm>
          <a:off x="10528300" y="162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153169</xdr:rowOff>
    </xdr:from>
    <xdr:to>
      <xdr:col>50</xdr:col>
      <xdr:colOff>165100</xdr:colOff>
      <xdr:row>95</xdr:row>
      <xdr:rowOff>83319</xdr:rowOff>
    </xdr:to>
    <xdr:sp macro="" textlink="">
      <xdr:nvSpPr>
        <xdr:cNvPr id="491" name="楕円 490"/>
        <xdr:cNvSpPr/>
      </xdr:nvSpPr>
      <xdr:spPr>
        <a:xfrm>
          <a:off x="9588500" y="162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74446</xdr:rowOff>
    </xdr:from>
    <xdr:ext cx="534377" cy="259045"/>
    <xdr:sp macro="" textlink="">
      <xdr:nvSpPr>
        <xdr:cNvPr id="492" name="テキスト ボックス 491"/>
        <xdr:cNvSpPr txBox="1"/>
      </xdr:nvSpPr>
      <xdr:spPr>
        <a:xfrm>
          <a:off x="9372111" y="163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121819</xdr:rowOff>
    </xdr:from>
    <xdr:to>
      <xdr:col>46</xdr:col>
      <xdr:colOff>38100</xdr:colOff>
      <xdr:row>95</xdr:row>
      <xdr:rowOff>51969</xdr:rowOff>
    </xdr:to>
    <xdr:sp macro="" textlink="">
      <xdr:nvSpPr>
        <xdr:cNvPr id="493" name="楕円 492"/>
        <xdr:cNvSpPr/>
      </xdr:nvSpPr>
      <xdr:spPr>
        <a:xfrm>
          <a:off x="8699500" y="162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43096</xdr:rowOff>
    </xdr:from>
    <xdr:ext cx="534377" cy="259045"/>
    <xdr:sp macro="" textlink="">
      <xdr:nvSpPr>
        <xdr:cNvPr id="494" name="テキスト ボックス 493"/>
        <xdr:cNvSpPr txBox="1"/>
      </xdr:nvSpPr>
      <xdr:spPr>
        <a:xfrm>
          <a:off x="8483111" y="163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26688</xdr:rowOff>
    </xdr:from>
    <xdr:to>
      <xdr:col>41</xdr:col>
      <xdr:colOff>101600</xdr:colOff>
      <xdr:row>95</xdr:row>
      <xdr:rowOff>128288</xdr:rowOff>
    </xdr:to>
    <xdr:sp macro="" textlink="">
      <xdr:nvSpPr>
        <xdr:cNvPr id="495" name="楕円 494"/>
        <xdr:cNvSpPr/>
      </xdr:nvSpPr>
      <xdr:spPr>
        <a:xfrm>
          <a:off x="7810500" y="163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119415</xdr:rowOff>
    </xdr:from>
    <xdr:ext cx="534377" cy="259045"/>
    <xdr:sp macro="" textlink="">
      <xdr:nvSpPr>
        <xdr:cNvPr id="496" name="テキスト ボックス 495"/>
        <xdr:cNvSpPr txBox="1"/>
      </xdr:nvSpPr>
      <xdr:spPr>
        <a:xfrm>
          <a:off x="7594111" y="1640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104150</xdr:rowOff>
    </xdr:from>
    <xdr:to>
      <xdr:col>36</xdr:col>
      <xdr:colOff>165100</xdr:colOff>
      <xdr:row>96</xdr:row>
      <xdr:rowOff>34300</xdr:rowOff>
    </xdr:to>
    <xdr:sp macro="" textlink="">
      <xdr:nvSpPr>
        <xdr:cNvPr id="497" name="楕円 496"/>
        <xdr:cNvSpPr/>
      </xdr:nvSpPr>
      <xdr:spPr>
        <a:xfrm>
          <a:off x="6921500" y="1639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25427</xdr:rowOff>
    </xdr:from>
    <xdr:ext cx="534377" cy="259045"/>
    <xdr:sp macro="" textlink="">
      <xdr:nvSpPr>
        <xdr:cNvPr id="498" name="テキスト ボックス 497"/>
        <xdr:cNvSpPr txBox="1"/>
      </xdr:nvSpPr>
      <xdr:spPr>
        <a:xfrm>
          <a:off x="6705111" y="164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5" name="直線コネクタ 524"/>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6"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7" name="直線コネクタ 526"/>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28"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29" name="直線コネクタ 528"/>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8092</xdr:rowOff>
    </xdr:from>
    <xdr:to>
      <xdr:col>85</xdr:col>
      <xdr:colOff>127000</xdr:colOff>
      <xdr:row>36</xdr:row>
      <xdr:rowOff>31278</xdr:rowOff>
    </xdr:to>
    <xdr:cxnSp macro="">
      <xdr:nvCxnSpPr>
        <xdr:cNvPr id="530" name="直線コネクタ 529"/>
        <xdr:cNvCxnSpPr/>
      </xdr:nvCxnSpPr>
      <xdr:spPr>
        <a:xfrm>
          <a:off x="15481300" y="6180292"/>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1"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2" name="フローチャート: 判断 531"/>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8092</xdr:rowOff>
    </xdr:from>
    <xdr:to>
      <xdr:col>81</xdr:col>
      <xdr:colOff>50800</xdr:colOff>
      <xdr:row>36</xdr:row>
      <xdr:rowOff>87612</xdr:rowOff>
    </xdr:to>
    <xdr:cxnSp macro="">
      <xdr:nvCxnSpPr>
        <xdr:cNvPr id="533" name="直線コネクタ 532"/>
        <xdr:cNvCxnSpPr/>
      </xdr:nvCxnSpPr>
      <xdr:spPr>
        <a:xfrm flipV="1">
          <a:off x="14592300" y="6180292"/>
          <a:ext cx="8890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4" name="フローチャート: 判断 533"/>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5" name="テキスト ボックス 534"/>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78141</xdr:rowOff>
    </xdr:from>
    <xdr:to>
      <xdr:col>76</xdr:col>
      <xdr:colOff>114300</xdr:colOff>
      <xdr:row>36</xdr:row>
      <xdr:rowOff>87612</xdr:rowOff>
    </xdr:to>
    <xdr:cxnSp macro="">
      <xdr:nvCxnSpPr>
        <xdr:cNvPr id="536" name="直線コネクタ 535"/>
        <xdr:cNvCxnSpPr/>
      </xdr:nvCxnSpPr>
      <xdr:spPr>
        <a:xfrm>
          <a:off x="13703300" y="5907441"/>
          <a:ext cx="889000" cy="35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7" name="フローチャート: 判断 536"/>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38" name="テキスト ボックス 537"/>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128923</xdr:rowOff>
    </xdr:from>
    <xdr:to>
      <xdr:col>71</xdr:col>
      <xdr:colOff>177800</xdr:colOff>
      <xdr:row>34</xdr:row>
      <xdr:rowOff>78141</xdr:rowOff>
    </xdr:to>
    <xdr:cxnSp macro="">
      <xdr:nvCxnSpPr>
        <xdr:cNvPr id="539" name="直線コネクタ 538"/>
        <xdr:cNvCxnSpPr/>
      </xdr:nvCxnSpPr>
      <xdr:spPr>
        <a:xfrm>
          <a:off x="12814300" y="5786773"/>
          <a:ext cx="889000" cy="12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0" name="フローチャート: 判断 539"/>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1" name="テキスト ボックス 540"/>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2" name="フローチャート: 判断 541"/>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3" name="テキスト ボックス 542"/>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151928</xdr:rowOff>
    </xdr:from>
    <xdr:to>
      <xdr:col>85</xdr:col>
      <xdr:colOff>177800</xdr:colOff>
      <xdr:row>36</xdr:row>
      <xdr:rowOff>82078</xdr:rowOff>
    </xdr:to>
    <xdr:sp macro="" textlink="">
      <xdr:nvSpPr>
        <xdr:cNvPr id="549" name="楕円 548"/>
        <xdr:cNvSpPr/>
      </xdr:nvSpPr>
      <xdr:spPr>
        <a:xfrm>
          <a:off x="16268700" y="61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130355</xdr:rowOff>
    </xdr:from>
    <xdr:ext cx="534377" cy="259045"/>
    <xdr:sp macro="" textlink="">
      <xdr:nvSpPr>
        <xdr:cNvPr id="550" name="消防費該当値テキスト"/>
        <xdr:cNvSpPr txBox="1"/>
      </xdr:nvSpPr>
      <xdr:spPr>
        <a:xfrm>
          <a:off x="16370300" y="61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128742</xdr:rowOff>
    </xdr:from>
    <xdr:to>
      <xdr:col>81</xdr:col>
      <xdr:colOff>101600</xdr:colOff>
      <xdr:row>36</xdr:row>
      <xdr:rowOff>58892</xdr:rowOff>
    </xdr:to>
    <xdr:sp macro="" textlink="">
      <xdr:nvSpPr>
        <xdr:cNvPr id="551" name="楕円 550"/>
        <xdr:cNvSpPr/>
      </xdr:nvSpPr>
      <xdr:spPr>
        <a:xfrm>
          <a:off x="15430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50019</xdr:rowOff>
    </xdr:from>
    <xdr:ext cx="534377" cy="259045"/>
    <xdr:sp macro="" textlink="">
      <xdr:nvSpPr>
        <xdr:cNvPr id="552" name="テキスト ボックス 551"/>
        <xdr:cNvSpPr txBox="1"/>
      </xdr:nvSpPr>
      <xdr:spPr>
        <a:xfrm>
          <a:off x="15214111" y="62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36812</xdr:rowOff>
    </xdr:from>
    <xdr:to>
      <xdr:col>76</xdr:col>
      <xdr:colOff>165100</xdr:colOff>
      <xdr:row>36</xdr:row>
      <xdr:rowOff>138412</xdr:rowOff>
    </xdr:to>
    <xdr:sp macro="" textlink="">
      <xdr:nvSpPr>
        <xdr:cNvPr id="553" name="楕円 552"/>
        <xdr:cNvSpPr/>
      </xdr:nvSpPr>
      <xdr:spPr>
        <a:xfrm>
          <a:off x="145415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129539</xdr:rowOff>
    </xdr:from>
    <xdr:ext cx="534377" cy="259045"/>
    <xdr:sp macro="" textlink="">
      <xdr:nvSpPr>
        <xdr:cNvPr id="554" name="テキスト ボックス 553"/>
        <xdr:cNvSpPr txBox="1"/>
      </xdr:nvSpPr>
      <xdr:spPr>
        <a:xfrm>
          <a:off x="14325111" y="63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27341</xdr:rowOff>
    </xdr:from>
    <xdr:to>
      <xdr:col>72</xdr:col>
      <xdr:colOff>38100</xdr:colOff>
      <xdr:row>34</xdr:row>
      <xdr:rowOff>128941</xdr:rowOff>
    </xdr:to>
    <xdr:sp macro="" textlink="">
      <xdr:nvSpPr>
        <xdr:cNvPr id="555" name="楕円 554"/>
        <xdr:cNvSpPr/>
      </xdr:nvSpPr>
      <xdr:spPr>
        <a:xfrm>
          <a:off x="13652500" y="58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145468</xdr:rowOff>
    </xdr:from>
    <xdr:ext cx="534377" cy="259045"/>
    <xdr:sp macro="" textlink="">
      <xdr:nvSpPr>
        <xdr:cNvPr id="556" name="テキスト ボックス 555"/>
        <xdr:cNvSpPr txBox="1"/>
      </xdr:nvSpPr>
      <xdr:spPr>
        <a:xfrm>
          <a:off x="13436111" y="56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78123</xdr:rowOff>
    </xdr:from>
    <xdr:to>
      <xdr:col>67</xdr:col>
      <xdr:colOff>101600</xdr:colOff>
      <xdr:row>34</xdr:row>
      <xdr:rowOff>8273</xdr:rowOff>
    </xdr:to>
    <xdr:sp macro="" textlink="">
      <xdr:nvSpPr>
        <xdr:cNvPr id="557" name="楕円 556"/>
        <xdr:cNvSpPr/>
      </xdr:nvSpPr>
      <xdr:spPr>
        <a:xfrm>
          <a:off x="12763500" y="57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24800</xdr:rowOff>
    </xdr:from>
    <xdr:ext cx="534377" cy="259045"/>
    <xdr:sp macro="" textlink="">
      <xdr:nvSpPr>
        <xdr:cNvPr id="558" name="テキスト ボックス 557"/>
        <xdr:cNvSpPr txBox="1"/>
      </xdr:nvSpPr>
      <xdr:spPr>
        <a:xfrm>
          <a:off x="12547111" y="551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1" name="直線コネクタ 580"/>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2"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3" name="直線コネクタ 582"/>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4"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5" name="直線コネクタ 584"/>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162651</xdr:rowOff>
    </xdr:from>
    <xdr:to>
      <xdr:col>85</xdr:col>
      <xdr:colOff>127000</xdr:colOff>
      <xdr:row>54</xdr:row>
      <xdr:rowOff>54318</xdr:rowOff>
    </xdr:to>
    <xdr:cxnSp macro="">
      <xdr:nvCxnSpPr>
        <xdr:cNvPr id="586" name="直線コネクタ 585"/>
        <xdr:cNvCxnSpPr/>
      </xdr:nvCxnSpPr>
      <xdr:spPr>
        <a:xfrm>
          <a:off x="15481300" y="9078051"/>
          <a:ext cx="838200" cy="2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157771</xdr:rowOff>
    </xdr:from>
    <xdr:ext cx="534377" cy="259045"/>
    <xdr:sp macro="" textlink="">
      <xdr:nvSpPr>
        <xdr:cNvPr id="587" name="教育費平均値テキスト"/>
        <xdr:cNvSpPr txBox="1"/>
      </xdr:nvSpPr>
      <xdr:spPr>
        <a:xfrm>
          <a:off x="16370300" y="890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88" name="フローチャート: 判断 587"/>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162651</xdr:rowOff>
    </xdr:from>
    <xdr:to>
      <xdr:col>81</xdr:col>
      <xdr:colOff>50800</xdr:colOff>
      <xdr:row>59</xdr:row>
      <xdr:rowOff>16484</xdr:rowOff>
    </xdr:to>
    <xdr:cxnSp macro="">
      <xdr:nvCxnSpPr>
        <xdr:cNvPr id="589" name="直線コネクタ 588"/>
        <xdr:cNvCxnSpPr/>
      </xdr:nvCxnSpPr>
      <xdr:spPr>
        <a:xfrm flipV="1">
          <a:off x="14592300" y="9078051"/>
          <a:ext cx="889000" cy="10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0" name="フローチャート: 判断 589"/>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1" name="テキスト ボックス 590"/>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16484</xdr:rowOff>
    </xdr:from>
    <xdr:to>
      <xdr:col>76</xdr:col>
      <xdr:colOff>114300</xdr:colOff>
      <xdr:row>59</xdr:row>
      <xdr:rowOff>42111</xdr:rowOff>
    </xdr:to>
    <xdr:cxnSp macro="">
      <xdr:nvCxnSpPr>
        <xdr:cNvPr id="592" name="直線コネクタ 591"/>
        <xdr:cNvCxnSpPr/>
      </xdr:nvCxnSpPr>
      <xdr:spPr>
        <a:xfrm flipV="1">
          <a:off x="13703300" y="10132034"/>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3" name="フローチャート: 判断 592"/>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5882</xdr:rowOff>
    </xdr:from>
    <xdr:ext cx="534377" cy="259045"/>
    <xdr:sp macro="" textlink="">
      <xdr:nvSpPr>
        <xdr:cNvPr id="594" name="テキスト ボックス 593"/>
        <xdr:cNvSpPr txBox="1"/>
      </xdr:nvSpPr>
      <xdr:spPr>
        <a:xfrm>
          <a:off x="14325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42111</xdr:rowOff>
    </xdr:from>
    <xdr:to>
      <xdr:col>71</xdr:col>
      <xdr:colOff>177800</xdr:colOff>
      <xdr:row>59</xdr:row>
      <xdr:rowOff>70982</xdr:rowOff>
    </xdr:to>
    <xdr:cxnSp macro="">
      <xdr:nvCxnSpPr>
        <xdr:cNvPr id="595" name="直線コネクタ 594"/>
        <xdr:cNvCxnSpPr/>
      </xdr:nvCxnSpPr>
      <xdr:spPr>
        <a:xfrm flipV="1">
          <a:off x="12814300" y="10157661"/>
          <a:ext cx="889000" cy="2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6" name="フローチャート: 判断 595"/>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34571</xdr:rowOff>
    </xdr:from>
    <xdr:ext cx="534377" cy="259045"/>
    <xdr:sp macro="" textlink="">
      <xdr:nvSpPr>
        <xdr:cNvPr id="597" name="テキスト ボックス 596"/>
        <xdr:cNvSpPr txBox="1"/>
      </xdr:nvSpPr>
      <xdr:spPr>
        <a:xfrm>
          <a:off x="13436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598" name="フローチャート: 判断 597"/>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46435</xdr:rowOff>
    </xdr:from>
    <xdr:ext cx="534377" cy="259045"/>
    <xdr:sp macro="" textlink="">
      <xdr:nvSpPr>
        <xdr:cNvPr id="599" name="テキスト ボックス 598"/>
        <xdr:cNvSpPr txBox="1"/>
      </xdr:nvSpPr>
      <xdr:spPr>
        <a:xfrm>
          <a:off x="12547111" y="98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3518</xdr:rowOff>
    </xdr:from>
    <xdr:to>
      <xdr:col>85</xdr:col>
      <xdr:colOff>177800</xdr:colOff>
      <xdr:row>54</xdr:row>
      <xdr:rowOff>105118</xdr:rowOff>
    </xdr:to>
    <xdr:sp macro="" textlink="">
      <xdr:nvSpPr>
        <xdr:cNvPr id="605" name="楕円 604"/>
        <xdr:cNvSpPr/>
      </xdr:nvSpPr>
      <xdr:spPr>
        <a:xfrm>
          <a:off x="16268700" y="92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89895</xdr:rowOff>
    </xdr:from>
    <xdr:ext cx="534377" cy="259045"/>
    <xdr:sp macro="" textlink="">
      <xdr:nvSpPr>
        <xdr:cNvPr id="606" name="教育費該当値テキスト"/>
        <xdr:cNvSpPr txBox="1"/>
      </xdr:nvSpPr>
      <xdr:spPr>
        <a:xfrm>
          <a:off x="16370300" y="91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111851</xdr:rowOff>
    </xdr:from>
    <xdr:to>
      <xdr:col>81</xdr:col>
      <xdr:colOff>101600</xdr:colOff>
      <xdr:row>53</xdr:row>
      <xdr:rowOff>42001</xdr:rowOff>
    </xdr:to>
    <xdr:sp macro="" textlink="">
      <xdr:nvSpPr>
        <xdr:cNvPr id="607" name="楕円 606"/>
        <xdr:cNvSpPr/>
      </xdr:nvSpPr>
      <xdr:spPr>
        <a:xfrm>
          <a:off x="15430500" y="90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58528</xdr:rowOff>
    </xdr:from>
    <xdr:ext cx="534377" cy="259045"/>
    <xdr:sp macro="" textlink="">
      <xdr:nvSpPr>
        <xdr:cNvPr id="608" name="テキスト ボックス 607"/>
        <xdr:cNvSpPr txBox="1"/>
      </xdr:nvSpPr>
      <xdr:spPr>
        <a:xfrm>
          <a:off x="15214111" y="88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137134</xdr:rowOff>
    </xdr:from>
    <xdr:to>
      <xdr:col>76</xdr:col>
      <xdr:colOff>165100</xdr:colOff>
      <xdr:row>59</xdr:row>
      <xdr:rowOff>67284</xdr:rowOff>
    </xdr:to>
    <xdr:sp macro="" textlink="">
      <xdr:nvSpPr>
        <xdr:cNvPr id="609" name="楕円 608"/>
        <xdr:cNvSpPr/>
      </xdr:nvSpPr>
      <xdr:spPr>
        <a:xfrm>
          <a:off x="14541500" y="10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58411</xdr:rowOff>
    </xdr:from>
    <xdr:ext cx="534377" cy="259045"/>
    <xdr:sp macro="" textlink="">
      <xdr:nvSpPr>
        <xdr:cNvPr id="610" name="テキスト ボックス 609"/>
        <xdr:cNvSpPr txBox="1"/>
      </xdr:nvSpPr>
      <xdr:spPr>
        <a:xfrm>
          <a:off x="14325111" y="101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162761</xdr:rowOff>
    </xdr:from>
    <xdr:to>
      <xdr:col>72</xdr:col>
      <xdr:colOff>38100</xdr:colOff>
      <xdr:row>59</xdr:row>
      <xdr:rowOff>92911</xdr:rowOff>
    </xdr:to>
    <xdr:sp macro="" textlink="">
      <xdr:nvSpPr>
        <xdr:cNvPr id="611" name="楕円 610"/>
        <xdr:cNvSpPr/>
      </xdr:nvSpPr>
      <xdr:spPr>
        <a:xfrm>
          <a:off x="13652500" y="101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84038</xdr:rowOff>
    </xdr:from>
    <xdr:ext cx="534377" cy="259045"/>
    <xdr:sp macro="" textlink="">
      <xdr:nvSpPr>
        <xdr:cNvPr id="612" name="テキスト ボックス 611"/>
        <xdr:cNvSpPr txBox="1"/>
      </xdr:nvSpPr>
      <xdr:spPr>
        <a:xfrm>
          <a:off x="13436111" y="101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20182</xdr:rowOff>
    </xdr:from>
    <xdr:to>
      <xdr:col>67</xdr:col>
      <xdr:colOff>101600</xdr:colOff>
      <xdr:row>59</xdr:row>
      <xdr:rowOff>121782</xdr:rowOff>
    </xdr:to>
    <xdr:sp macro="" textlink="">
      <xdr:nvSpPr>
        <xdr:cNvPr id="613" name="楕円 612"/>
        <xdr:cNvSpPr/>
      </xdr:nvSpPr>
      <xdr:spPr>
        <a:xfrm>
          <a:off x="12763500" y="101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112909</xdr:rowOff>
    </xdr:from>
    <xdr:ext cx="534377" cy="259045"/>
    <xdr:sp macro="" textlink="">
      <xdr:nvSpPr>
        <xdr:cNvPr id="614" name="テキスト ボックス 613"/>
        <xdr:cNvSpPr txBox="1"/>
      </xdr:nvSpPr>
      <xdr:spPr>
        <a:xfrm>
          <a:off x="12547111" y="1022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38" name="直線コネクタ 637"/>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1"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2" name="直線コネクタ 641"/>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100533</xdr:rowOff>
    </xdr:from>
    <xdr:to>
      <xdr:col>85</xdr:col>
      <xdr:colOff>127000</xdr:colOff>
      <xdr:row>79</xdr:row>
      <xdr:rowOff>36449</xdr:rowOff>
    </xdr:to>
    <xdr:cxnSp macro="">
      <xdr:nvCxnSpPr>
        <xdr:cNvPr id="643" name="直線コネクタ 642"/>
        <xdr:cNvCxnSpPr/>
      </xdr:nvCxnSpPr>
      <xdr:spPr>
        <a:xfrm flipV="1">
          <a:off x="15481300" y="13473633"/>
          <a:ext cx="8382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33190</xdr:rowOff>
    </xdr:from>
    <xdr:ext cx="469744" cy="259045"/>
    <xdr:sp macro="" textlink="">
      <xdr:nvSpPr>
        <xdr:cNvPr id="644" name="災害復旧費平均値テキスト"/>
        <xdr:cNvSpPr txBox="1"/>
      </xdr:nvSpPr>
      <xdr:spPr>
        <a:xfrm>
          <a:off x="16370300" y="1340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5" name="フローチャート: 判断 644"/>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31344</xdr:rowOff>
    </xdr:from>
    <xdr:to>
      <xdr:col>81</xdr:col>
      <xdr:colOff>50800</xdr:colOff>
      <xdr:row>79</xdr:row>
      <xdr:rowOff>36449</xdr:rowOff>
    </xdr:to>
    <xdr:cxnSp macro="">
      <xdr:nvCxnSpPr>
        <xdr:cNvPr id="646" name="直線コネクタ 645"/>
        <xdr:cNvCxnSpPr/>
      </xdr:nvCxnSpPr>
      <xdr:spPr>
        <a:xfrm>
          <a:off x="14592300" y="13575894"/>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7" name="フローチャート: 判断 646"/>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48" name="テキスト ボックス 647"/>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24257</xdr:rowOff>
    </xdr:from>
    <xdr:to>
      <xdr:col>76</xdr:col>
      <xdr:colOff>114300</xdr:colOff>
      <xdr:row>79</xdr:row>
      <xdr:rowOff>31344</xdr:rowOff>
    </xdr:to>
    <xdr:cxnSp macro="">
      <xdr:nvCxnSpPr>
        <xdr:cNvPr id="649" name="直線コネクタ 648"/>
        <xdr:cNvCxnSpPr/>
      </xdr:nvCxnSpPr>
      <xdr:spPr>
        <a:xfrm>
          <a:off x="13703300" y="1356880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0" name="フローチャート: 判断 649"/>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1" name="テキスト ボックス 650"/>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24257</xdr:rowOff>
    </xdr:from>
    <xdr:to>
      <xdr:col>71</xdr:col>
      <xdr:colOff>177800</xdr:colOff>
      <xdr:row>79</xdr:row>
      <xdr:rowOff>30353</xdr:rowOff>
    </xdr:to>
    <xdr:cxnSp macro="">
      <xdr:nvCxnSpPr>
        <xdr:cNvPr id="652" name="直線コネクタ 651"/>
        <xdr:cNvCxnSpPr/>
      </xdr:nvCxnSpPr>
      <xdr:spPr>
        <a:xfrm flipV="1">
          <a:off x="12814300" y="13568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3" name="フローチャート: 判断 652"/>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4" name="テキスト ボックス 653"/>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5" name="フローチャート: 判断 654"/>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56" name="テキスト ボックス 655"/>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49733</xdr:rowOff>
    </xdr:from>
    <xdr:to>
      <xdr:col>85</xdr:col>
      <xdr:colOff>177800</xdr:colOff>
      <xdr:row>78</xdr:row>
      <xdr:rowOff>151333</xdr:rowOff>
    </xdr:to>
    <xdr:sp macro="" textlink="">
      <xdr:nvSpPr>
        <xdr:cNvPr id="662" name="楕円 661"/>
        <xdr:cNvSpPr/>
      </xdr:nvSpPr>
      <xdr:spPr>
        <a:xfrm>
          <a:off x="16268700" y="134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9110</xdr:rowOff>
    </xdr:from>
    <xdr:ext cx="469744" cy="259045"/>
    <xdr:sp macro="" textlink="">
      <xdr:nvSpPr>
        <xdr:cNvPr id="663" name="災害復旧費該当値テキスト"/>
        <xdr:cNvSpPr txBox="1"/>
      </xdr:nvSpPr>
      <xdr:spPr>
        <a:xfrm>
          <a:off x="16370300" y="132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157099</xdr:rowOff>
    </xdr:from>
    <xdr:to>
      <xdr:col>81</xdr:col>
      <xdr:colOff>101600</xdr:colOff>
      <xdr:row>79</xdr:row>
      <xdr:rowOff>87249</xdr:rowOff>
    </xdr:to>
    <xdr:sp macro="" textlink="">
      <xdr:nvSpPr>
        <xdr:cNvPr id="664" name="楕円 663"/>
        <xdr:cNvSpPr/>
      </xdr:nvSpPr>
      <xdr:spPr>
        <a:xfrm>
          <a:off x="154305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78376</xdr:rowOff>
    </xdr:from>
    <xdr:ext cx="378565" cy="259045"/>
    <xdr:sp macro="" textlink="">
      <xdr:nvSpPr>
        <xdr:cNvPr id="665" name="テキスト ボックス 664"/>
        <xdr:cNvSpPr txBox="1"/>
      </xdr:nvSpPr>
      <xdr:spPr>
        <a:xfrm>
          <a:off x="15292017" y="13622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151994</xdr:rowOff>
    </xdr:from>
    <xdr:to>
      <xdr:col>76</xdr:col>
      <xdr:colOff>165100</xdr:colOff>
      <xdr:row>79</xdr:row>
      <xdr:rowOff>82144</xdr:rowOff>
    </xdr:to>
    <xdr:sp macro="" textlink="">
      <xdr:nvSpPr>
        <xdr:cNvPr id="666" name="楕円 665"/>
        <xdr:cNvSpPr/>
      </xdr:nvSpPr>
      <xdr:spPr>
        <a:xfrm>
          <a:off x="145415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73271</xdr:rowOff>
    </xdr:from>
    <xdr:ext cx="378565" cy="259045"/>
    <xdr:sp macro="" textlink="">
      <xdr:nvSpPr>
        <xdr:cNvPr id="667" name="テキスト ボックス 666"/>
        <xdr:cNvSpPr txBox="1"/>
      </xdr:nvSpPr>
      <xdr:spPr>
        <a:xfrm>
          <a:off x="14403017" y="13617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144907</xdr:rowOff>
    </xdr:from>
    <xdr:to>
      <xdr:col>72</xdr:col>
      <xdr:colOff>38100</xdr:colOff>
      <xdr:row>79</xdr:row>
      <xdr:rowOff>75057</xdr:rowOff>
    </xdr:to>
    <xdr:sp macro="" textlink="">
      <xdr:nvSpPr>
        <xdr:cNvPr id="668" name="楕円 667"/>
        <xdr:cNvSpPr/>
      </xdr:nvSpPr>
      <xdr:spPr>
        <a:xfrm>
          <a:off x="136525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66184</xdr:rowOff>
    </xdr:from>
    <xdr:ext cx="378565" cy="259045"/>
    <xdr:sp macro="" textlink="">
      <xdr:nvSpPr>
        <xdr:cNvPr id="669" name="テキスト ボックス 668"/>
        <xdr:cNvSpPr txBox="1"/>
      </xdr:nvSpPr>
      <xdr:spPr>
        <a:xfrm>
          <a:off x="13514017" y="1361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151003</xdr:rowOff>
    </xdr:from>
    <xdr:to>
      <xdr:col>67</xdr:col>
      <xdr:colOff>101600</xdr:colOff>
      <xdr:row>79</xdr:row>
      <xdr:rowOff>81153</xdr:rowOff>
    </xdr:to>
    <xdr:sp macro="" textlink="">
      <xdr:nvSpPr>
        <xdr:cNvPr id="670" name="楕円 669"/>
        <xdr:cNvSpPr/>
      </xdr:nvSpPr>
      <xdr:spPr>
        <a:xfrm>
          <a:off x="12763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72280</xdr:rowOff>
    </xdr:from>
    <xdr:ext cx="378565" cy="259045"/>
    <xdr:sp macro="" textlink="">
      <xdr:nvSpPr>
        <xdr:cNvPr id="671" name="テキスト ボックス 670"/>
        <xdr:cNvSpPr txBox="1"/>
      </xdr:nvSpPr>
      <xdr:spPr>
        <a:xfrm>
          <a:off x="12625017" y="1361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6" name="直線コネクタ 695"/>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7"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8" name="直線コネクタ 697"/>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9"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0" name="直線コネクタ 699"/>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94038</xdr:rowOff>
    </xdr:from>
    <xdr:to>
      <xdr:col>85</xdr:col>
      <xdr:colOff>127000</xdr:colOff>
      <xdr:row>98</xdr:row>
      <xdr:rowOff>126555</xdr:rowOff>
    </xdr:to>
    <xdr:cxnSp macro="">
      <xdr:nvCxnSpPr>
        <xdr:cNvPr id="701" name="直線コネクタ 700"/>
        <xdr:cNvCxnSpPr/>
      </xdr:nvCxnSpPr>
      <xdr:spPr>
        <a:xfrm flipV="1">
          <a:off x="15481300" y="16896138"/>
          <a:ext cx="838200" cy="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2"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3" name="フローチャート: 判断 702"/>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126555</xdr:rowOff>
    </xdr:from>
    <xdr:to>
      <xdr:col>81</xdr:col>
      <xdr:colOff>50800</xdr:colOff>
      <xdr:row>98</xdr:row>
      <xdr:rowOff>130880</xdr:rowOff>
    </xdr:to>
    <xdr:cxnSp macro="">
      <xdr:nvCxnSpPr>
        <xdr:cNvPr id="704" name="直線コネクタ 703"/>
        <xdr:cNvCxnSpPr/>
      </xdr:nvCxnSpPr>
      <xdr:spPr>
        <a:xfrm flipV="1">
          <a:off x="14592300" y="16928655"/>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5" name="フローチャート: 判断 704"/>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06" name="テキスト ボックス 705"/>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96247</xdr:rowOff>
    </xdr:from>
    <xdr:to>
      <xdr:col>76</xdr:col>
      <xdr:colOff>114300</xdr:colOff>
      <xdr:row>98</xdr:row>
      <xdr:rowOff>130880</xdr:rowOff>
    </xdr:to>
    <xdr:cxnSp macro="">
      <xdr:nvCxnSpPr>
        <xdr:cNvPr id="707" name="直線コネクタ 706"/>
        <xdr:cNvCxnSpPr/>
      </xdr:nvCxnSpPr>
      <xdr:spPr>
        <a:xfrm>
          <a:off x="13703300" y="16898347"/>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8" name="フローチャート: 判断 707"/>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09" name="テキスト ボックス 708"/>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54604</xdr:rowOff>
    </xdr:from>
    <xdr:to>
      <xdr:col>71</xdr:col>
      <xdr:colOff>177800</xdr:colOff>
      <xdr:row>98</xdr:row>
      <xdr:rowOff>96247</xdr:rowOff>
    </xdr:to>
    <xdr:cxnSp macro="">
      <xdr:nvCxnSpPr>
        <xdr:cNvPr id="710" name="直線コネクタ 709"/>
        <xdr:cNvCxnSpPr/>
      </xdr:nvCxnSpPr>
      <xdr:spPr>
        <a:xfrm>
          <a:off x="12814300" y="16856704"/>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1" name="フローチャート: 判断 710"/>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2" name="テキスト ボックス 711"/>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3" name="フローチャート: 判断 712"/>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4" name="テキスト ボックス 713"/>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43238</xdr:rowOff>
    </xdr:from>
    <xdr:to>
      <xdr:col>85</xdr:col>
      <xdr:colOff>177800</xdr:colOff>
      <xdr:row>98</xdr:row>
      <xdr:rowOff>144838</xdr:rowOff>
    </xdr:to>
    <xdr:sp macro="" textlink="">
      <xdr:nvSpPr>
        <xdr:cNvPr id="720" name="楕円 719"/>
        <xdr:cNvSpPr/>
      </xdr:nvSpPr>
      <xdr:spPr>
        <a:xfrm>
          <a:off x="16268700" y="168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21665</xdr:rowOff>
    </xdr:from>
    <xdr:ext cx="534377" cy="259045"/>
    <xdr:sp macro="" textlink="">
      <xdr:nvSpPr>
        <xdr:cNvPr id="721" name="公債費該当値テキスト"/>
        <xdr:cNvSpPr txBox="1"/>
      </xdr:nvSpPr>
      <xdr:spPr>
        <a:xfrm>
          <a:off x="16370300" y="168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75755</xdr:rowOff>
    </xdr:from>
    <xdr:to>
      <xdr:col>81</xdr:col>
      <xdr:colOff>101600</xdr:colOff>
      <xdr:row>99</xdr:row>
      <xdr:rowOff>5905</xdr:rowOff>
    </xdr:to>
    <xdr:sp macro="" textlink="">
      <xdr:nvSpPr>
        <xdr:cNvPr id="722" name="楕円 721"/>
        <xdr:cNvSpPr/>
      </xdr:nvSpPr>
      <xdr:spPr>
        <a:xfrm>
          <a:off x="15430500" y="168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168482</xdr:rowOff>
    </xdr:from>
    <xdr:ext cx="534377" cy="259045"/>
    <xdr:sp macro="" textlink="">
      <xdr:nvSpPr>
        <xdr:cNvPr id="723" name="テキスト ボックス 722"/>
        <xdr:cNvSpPr txBox="1"/>
      </xdr:nvSpPr>
      <xdr:spPr>
        <a:xfrm>
          <a:off x="15214111"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80080</xdr:rowOff>
    </xdr:from>
    <xdr:to>
      <xdr:col>76</xdr:col>
      <xdr:colOff>165100</xdr:colOff>
      <xdr:row>99</xdr:row>
      <xdr:rowOff>10230</xdr:rowOff>
    </xdr:to>
    <xdr:sp macro="" textlink="">
      <xdr:nvSpPr>
        <xdr:cNvPr id="724" name="楕円 723"/>
        <xdr:cNvSpPr/>
      </xdr:nvSpPr>
      <xdr:spPr>
        <a:xfrm>
          <a:off x="14541500" y="168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1357</xdr:rowOff>
    </xdr:from>
    <xdr:ext cx="534377" cy="259045"/>
    <xdr:sp macro="" textlink="">
      <xdr:nvSpPr>
        <xdr:cNvPr id="725" name="テキスト ボックス 724"/>
        <xdr:cNvSpPr txBox="1"/>
      </xdr:nvSpPr>
      <xdr:spPr>
        <a:xfrm>
          <a:off x="14325111"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45447</xdr:rowOff>
    </xdr:from>
    <xdr:to>
      <xdr:col>72</xdr:col>
      <xdr:colOff>38100</xdr:colOff>
      <xdr:row>98</xdr:row>
      <xdr:rowOff>147047</xdr:rowOff>
    </xdr:to>
    <xdr:sp macro="" textlink="">
      <xdr:nvSpPr>
        <xdr:cNvPr id="726" name="楕円 725"/>
        <xdr:cNvSpPr/>
      </xdr:nvSpPr>
      <xdr:spPr>
        <a:xfrm>
          <a:off x="13652500" y="168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138174</xdr:rowOff>
    </xdr:from>
    <xdr:ext cx="534377" cy="259045"/>
    <xdr:sp macro="" textlink="">
      <xdr:nvSpPr>
        <xdr:cNvPr id="727" name="テキスト ボックス 726"/>
        <xdr:cNvSpPr txBox="1"/>
      </xdr:nvSpPr>
      <xdr:spPr>
        <a:xfrm>
          <a:off x="13436111" y="1694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3804</xdr:rowOff>
    </xdr:from>
    <xdr:to>
      <xdr:col>67</xdr:col>
      <xdr:colOff>101600</xdr:colOff>
      <xdr:row>98</xdr:row>
      <xdr:rowOff>105404</xdr:rowOff>
    </xdr:to>
    <xdr:sp macro="" textlink="">
      <xdr:nvSpPr>
        <xdr:cNvPr id="728" name="楕円 727"/>
        <xdr:cNvSpPr/>
      </xdr:nvSpPr>
      <xdr:spPr>
        <a:xfrm>
          <a:off x="12763500" y="1680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96531</xdr:rowOff>
    </xdr:from>
    <xdr:ext cx="534377" cy="259045"/>
    <xdr:sp macro="" textlink="">
      <xdr:nvSpPr>
        <xdr:cNvPr id="729" name="テキスト ボックス 728"/>
        <xdr:cNvSpPr txBox="1"/>
      </xdr:nvSpPr>
      <xdr:spPr>
        <a:xfrm>
          <a:off x="12547111" y="1689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9" name="テキスト ボックス 74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1" name="テキスト ボックス 75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5" name="直線コネクタ 754"/>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8"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9" name="直線コネクタ 758"/>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1"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2" name="フローチャート: 判断 761"/>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4" name="フローチャート: 判断 763"/>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5" name="テキスト ボックス 764"/>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7" name="フローチャート: 判断 766"/>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68" name="テキスト ボックス 767"/>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0" name="フローチャート: 判断 769"/>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1" name="テキスト ボックス 770"/>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2" name="フローチャート: 判断 771"/>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3" name="テキスト ボックス 772"/>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議会費については、人件費の割合が高く類似団体に比べコスト高となっています。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年度は、地方独立行政法人法（第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項）の定めにより、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岡山市立総合医療センター建設に係る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大幅な増とな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年度は、斎場関連施設の整備事業により増加しています。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農林水産業費は、広大な岡山平野における土地改良事業に係る元利償還交付金や用水路に係る維持管理費等の経費が生じるため、類似団体に比べコスト高となっています。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県費負担教職員の権限移譲に伴い、給与費負担が増加したことにより、大幅な増となり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ました。小中学校の耐震化事業が終了したため、平成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年度は前年度から減少しています。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また、災害復旧費は、平成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年７月豪雨に伴い土木施設が農林水産業施設の災害復旧事業のため例年と比べ大幅に増加しています。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小中学校の耐震改修事業などの減少により、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実質収支額、実質単年度収支とも増加となっています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年度以降マイナスとなっており、要因としては、財政調整基金の取崩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等が挙げられます。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年度まで赤字が発生していた岡山市住宅新築資金等貸付事業費特別会計を廃止したため、平成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は全ての会計において黒字となっており、実質赤字比率は該当しておりません。</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公営企業債の元利償還金に対する繰入金や債務負担行為に基づく支出額は減少傾向にありますが、元利償還金及び満期一括償還地方債に係る年度割相当額は増加傾向にあります。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有利な財源を活用するため、時限的に、市有施設の改修・更新などに多額の経費を要する見込みですが、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引き続き建設事業の重点化や進度調整により、地方債借入額を抑制し、健全な実質公債費比率の維持に努めてい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減債基金積立不足額を生じることなく着実な積立を実施しております。減債基金残高及び減債基金積立相当額は、平成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年度以降の市場公募債発行に伴い増加傾向です。</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年度は県費負担教職員の権限移譲に伴い退職手当</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見込額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が増額となったことにより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増加しましたが、平成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年度は支給水準の引下げによる退職手当見込額の減及び下水道事業債の残高減など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により、将来負担比率は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引き続き、将来世代</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に負担を先送りすることのないよう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、健全な財政運営に努めていきます。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・市有施設の耐震化や老朽化施設の改修・更新等の財源として公共施設整備基金を取り崩した一方、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今後実施予定の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本庁舎の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整備事業の財源とするため庁舎整備基金に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億円余の増額とりました。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・市税収入の大幅な減収や災害等に必要となる財源として一定程度の財政調整基金を維持していくとともに、それぞれ個々の資金使途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目的に合わせて特定目的基金の運用を図っていきます。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・庁舎整備基金：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本</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・地域振興基金：岡山市における市民の連帯の強化及び地域振興に要する経費の財源に充てるため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・地域福祉基金：高齢者，身体障害者，知的障害者，母子等が地域社会において快適かつ安心して生活できるよう、市民の福祉意識の</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高揚を図るとともに、在宅福祉事業その他地域福祉の充実に寄与する保健福祉活動を振興するため</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・公共施設整備基金：毎年度末の決算剰余見込から積み立てを行っている。市有施設の耐震化や老朽化施設の改修・更新等の</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億円を取崩した一方で、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億円積み立てを行い、Ｈ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・庁舎整備基金：令和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に予定する本庁舎の整備事業のためＨ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年度から積立を開始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en-US"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・庁舎整備基金：毎年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億円程度の積立を行い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ながら、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の整備事業に充当していく予定</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億円を充当していく予定で</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予算編成時の財源不足に対応するため、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を行った一方、決算剰余金の積み立て等、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から同程度</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利子積立によるもの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332909884</v>
      </c>
      <c r="BO4" s="392"/>
      <c r="BP4" s="392"/>
      <c r="BQ4" s="392"/>
      <c r="BR4" s="392"/>
      <c r="BS4" s="392"/>
      <c r="BT4" s="392"/>
      <c r="BU4" s="393"/>
      <c r="BV4" s="391">
        <v>329341694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4.7</v>
      </c>
      <c r="CU4" s="398"/>
      <c r="CV4" s="398"/>
      <c r="CW4" s="398"/>
      <c r="CX4" s="398"/>
      <c r="CY4" s="398"/>
      <c r="CZ4" s="398"/>
      <c r="DA4" s="399"/>
      <c r="DB4" s="397">
        <v>4</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316968662</v>
      </c>
      <c r="BO5" s="429"/>
      <c r="BP5" s="429"/>
      <c r="BQ5" s="429"/>
      <c r="BR5" s="429"/>
      <c r="BS5" s="429"/>
      <c r="BT5" s="429"/>
      <c r="BU5" s="430"/>
      <c r="BV5" s="428">
        <v>318358083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89.8</v>
      </c>
      <c r="CU5" s="426"/>
      <c r="CV5" s="426"/>
      <c r="CW5" s="426"/>
      <c r="CX5" s="426"/>
      <c r="CY5" s="426"/>
      <c r="CZ5" s="426"/>
      <c r="DA5" s="427"/>
      <c r="DB5" s="425">
        <v>89.3</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15941222</v>
      </c>
      <c r="BO6" s="429"/>
      <c r="BP6" s="429"/>
      <c r="BQ6" s="429"/>
      <c r="BR6" s="429"/>
      <c r="BS6" s="429"/>
      <c r="BT6" s="429"/>
      <c r="BU6" s="430"/>
      <c r="BV6" s="428">
        <v>10983611</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100.8</v>
      </c>
      <c r="CU6" s="466"/>
      <c r="CV6" s="466"/>
      <c r="CW6" s="466"/>
      <c r="CX6" s="466"/>
      <c r="CY6" s="466"/>
      <c r="CZ6" s="466"/>
      <c r="DA6" s="467"/>
      <c r="DB6" s="465">
        <v>100.1</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6737023</v>
      </c>
      <c r="BO7" s="429"/>
      <c r="BP7" s="429"/>
      <c r="BQ7" s="429"/>
      <c r="BR7" s="429"/>
      <c r="BS7" s="429"/>
      <c r="BT7" s="429"/>
      <c r="BU7" s="430"/>
      <c r="BV7" s="428">
        <v>3331992</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195312723</v>
      </c>
      <c r="CU7" s="429"/>
      <c r="CV7" s="429"/>
      <c r="CW7" s="429"/>
      <c r="CX7" s="429"/>
      <c r="CY7" s="429"/>
      <c r="CZ7" s="429"/>
      <c r="DA7" s="430"/>
      <c r="DB7" s="428">
        <v>193596215</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9204199</v>
      </c>
      <c r="BO8" s="429"/>
      <c r="BP8" s="429"/>
      <c r="BQ8" s="429"/>
      <c r="BR8" s="429"/>
      <c r="BS8" s="429"/>
      <c r="BT8" s="429"/>
      <c r="BU8" s="430"/>
      <c r="BV8" s="428">
        <v>7651619</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0.8</v>
      </c>
      <c r="CU8" s="469"/>
      <c r="CV8" s="469"/>
      <c r="CW8" s="469"/>
      <c r="CX8" s="469"/>
      <c r="CY8" s="469"/>
      <c r="CZ8" s="469"/>
      <c r="DA8" s="470"/>
      <c r="DB8" s="468">
        <v>0.8</v>
      </c>
      <c r="DC8" s="469"/>
      <c r="DD8" s="469"/>
      <c r="DE8" s="469"/>
      <c r="DF8" s="469"/>
      <c r="DG8" s="469"/>
      <c r="DH8" s="469"/>
      <c r="DI8" s="470"/>
      <c r="DJ8" s="185"/>
      <c r="DK8" s="185"/>
      <c r="DL8" s="185"/>
      <c r="DM8" s="185"/>
      <c r="DN8" s="185"/>
      <c r="DO8" s="185"/>
    </row>
    <row r="9" spans="1:119" ht="18.75" customHeight="1" thickBot="1">
      <c r="A9" s="186"/>
      <c r="B9" s="422" t="s">
        <v>110</v>
      </c>
      <c r="C9" s="423"/>
      <c r="D9" s="423"/>
      <c r="E9" s="423"/>
      <c r="F9" s="423"/>
      <c r="G9" s="423"/>
      <c r="H9" s="423"/>
      <c r="I9" s="423"/>
      <c r="J9" s="423"/>
      <c r="K9" s="471"/>
      <c r="L9" s="472" t="s">
        <v>111</v>
      </c>
      <c r="M9" s="473"/>
      <c r="N9" s="473"/>
      <c r="O9" s="473"/>
      <c r="P9" s="473"/>
      <c r="Q9" s="474"/>
      <c r="R9" s="475">
        <v>719474</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1552580</v>
      </c>
      <c r="BO9" s="429"/>
      <c r="BP9" s="429"/>
      <c r="BQ9" s="429"/>
      <c r="BR9" s="429"/>
      <c r="BS9" s="429"/>
      <c r="BT9" s="429"/>
      <c r="BU9" s="430"/>
      <c r="BV9" s="428">
        <v>114364</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14.1</v>
      </c>
      <c r="CU9" s="426"/>
      <c r="CV9" s="426"/>
      <c r="CW9" s="426"/>
      <c r="CX9" s="426"/>
      <c r="CY9" s="426"/>
      <c r="CZ9" s="426"/>
      <c r="DA9" s="427"/>
      <c r="DB9" s="425">
        <v>13.8</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116</v>
      </c>
      <c r="M10" s="458"/>
      <c r="N10" s="458"/>
      <c r="O10" s="458"/>
      <c r="P10" s="458"/>
      <c r="Q10" s="459"/>
      <c r="R10" s="479">
        <v>709584</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2606353</v>
      </c>
      <c r="BO10" s="429"/>
      <c r="BP10" s="429"/>
      <c r="BQ10" s="429"/>
      <c r="BR10" s="429"/>
      <c r="BS10" s="429"/>
      <c r="BT10" s="429"/>
      <c r="BU10" s="430"/>
      <c r="BV10" s="428">
        <v>7803</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3807</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c r="A12" s="186"/>
      <c r="B12" s="488" t="s">
        <v>128</v>
      </c>
      <c r="C12" s="489"/>
      <c r="D12" s="489"/>
      <c r="E12" s="489"/>
      <c r="F12" s="489"/>
      <c r="G12" s="489"/>
      <c r="H12" s="489"/>
      <c r="I12" s="489"/>
      <c r="J12" s="489"/>
      <c r="K12" s="490"/>
      <c r="L12" s="497" t="s">
        <v>129</v>
      </c>
      <c r="M12" s="498"/>
      <c r="N12" s="498"/>
      <c r="O12" s="498"/>
      <c r="P12" s="498"/>
      <c r="Q12" s="499"/>
      <c r="R12" s="500">
        <v>709241</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6500000</v>
      </c>
      <c r="BO12" s="429"/>
      <c r="BP12" s="429"/>
      <c r="BQ12" s="429"/>
      <c r="BR12" s="429"/>
      <c r="BS12" s="429"/>
      <c r="BT12" s="429"/>
      <c r="BU12" s="430"/>
      <c r="BV12" s="428">
        <v>4900000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137</v>
      </c>
      <c r="N13" s="517"/>
      <c r="O13" s="517"/>
      <c r="P13" s="517"/>
      <c r="Q13" s="518"/>
      <c r="R13" s="509">
        <v>696215</v>
      </c>
      <c r="S13" s="510"/>
      <c r="T13" s="510"/>
      <c r="U13" s="510"/>
      <c r="V13" s="511"/>
      <c r="W13" s="444" t="s">
        <v>138</v>
      </c>
      <c r="X13" s="445"/>
      <c r="Y13" s="445"/>
      <c r="Z13" s="445"/>
      <c r="AA13" s="445"/>
      <c r="AB13" s="435"/>
      <c r="AC13" s="479">
        <v>8329</v>
      </c>
      <c r="AD13" s="480"/>
      <c r="AE13" s="480"/>
      <c r="AF13" s="480"/>
      <c r="AG13" s="519"/>
      <c r="AH13" s="479">
        <v>8925</v>
      </c>
      <c r="AI13" s="480"/>
      <c r="AJ13" s="480"/>
      <c r="AK13" s="480"/>
      <c r="AL13" s="481"/>
      <c r="AM13" s="457" t="s">
        <v>139</v>
      </c>
      <c r="AN13" s="458"/>
      <c r="AO13" s="458"/>
      <c r="AP13" s="458"/>
      <c r="AQ13" s="458"/>
      <c r="AR13" s="458"/>
      <c r="AS13" s="458"/>
      <c r="AT13" s="459"/>
      <c r="AU13" s="460" t="s">
        <v>118</v>
      </c>
      <c r="AV13" s="461"/>
      <c r="AW13" s="461"/>
      <c r="AX13" s="461"/>
      <c r="AY13" s="462" t="s">
        <v>140</v>
      </c>
      <c r="AZ13" s="463"/>
      <c r="BA13" s="463"/>
      <c r="BB13" s="463"/>
      <c r="BC13" s="463"/>
      <c r="BD13" s="463"/>
      <c r="BE13" s="463"/>
      <c r="BF13" s="463"/>
      <c r="BG13" s="463"/>
      <c r="BH13" s="463"/>
      <c r="BI13" s="463"/>
      <c r="BJ13" s="463"/>
      <c r="BK13" s="463"/>
      <c r="BL13" s="463"/>
      <c r="BM13" s="464"/>
      <c r="BN13" s="428">
        <v>-2341067</v>
      </c>
      <c r="BO13" s="429"/>
      <c r="BP13" s="429"/>
      <c r="BQ13" s="429"/>
      <c r="BR13" s="429"/>
      <c r="BS13" s="429"/>
      <c r="BT13" s="429"/>
      <c r="BU13" s="430"/>
      <c r="BV13" s="428">
        <v>-4774026</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6.3</v>
      </c>
      <c r="CU13" s="426"/>
      <c r="CV13" s="426"/>
      <c r="CW13" s="426"/>
      <c r="CX13" s="426"/>
      <c r="CY13" s="426"/>
      <c r="CZ13" s="426"/>
      <c r="DA13" s="427"/>
      <c r="DB13" s="425">
        <v>7</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142</v>
      </c>
      <c r="M14" s="507"/>
      <c r="N14" s="507"/>
      <c r="O14" s="507"/>
      <c r="P14" s="507"/>
      <c r="Q14" s="508"/>
      <c r="R14" s="509">
        <v>709188</v>
      </c>
      <c r="S14" s="510"/>
      <c r="T14" s="510"/>
      <c r="U14" s="510"/>
      <c r="V14" s="511"/>
      <c r="W14" s="418"/>
      <c r="X14" s="419"/>
      <c r="Y14" s="419"/>
      <c r="Z14" s="419"/>
      <c r="AA14" s="419"/>
      <c r="AB14" s="408"/>
      <c r="AC14" s="512">
        <v>2.6</v>
      </c>
      <c r="AD14" s="513"/>
      <c r="AE14" s="513"/>
      <c r="AF14" s="513"/>
      <c r="AG14" s="514"/>
      <c r="AH14" s="512">
        <v>2.9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9.3000000000000007</v>
      </c>
      <c r="CU14" s="524"/>
      <c r="CV14" s="524"/>
      <c r="CW14" s="524"/>
      <c r="CX14" s="524"/>
      <c r="CY14" s="524"/>
      <c r="CZ14" s="524"/>
      <c r="DA14" s="525"/>
      <c r="DB14" s="523">
        <v>18.3</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137</v>
      </c>
      <c r="N15" s="517"/>
      <c r="O15" s="517"/>
      <c r="P15" s="517"/>
      <c r="Q15" s="518"/>
      <c r="R15" s="509">
        <v>697158</v>
      </c>
      <c r="S15" s="510"/>
      <c r="T15" s="510"/>
      <c r="U15" s="510"/>
      <c r="V15" s="511"/>
      <c r="W15" s="444" t="s">
        <v>144</v>
      </c>
      <c r="X15" s="445"/>
      <c r="Y15" s="445"/>
      <c r="Z15" s="445"/>
      <c r="AA15" s="445"/>
      <c r="AB15" s="435"/>
      <c r="AC15" s="479">
        <v>70742</v>
      </c>
      <c r="AD15" s="480"/>
      <c r="AE15" s="480"/>
      <c r="AF15" s="480"/>
      <c r="AG15" s="519"/>
      <c r="AH15" s="479">
        <v>67642</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114449348</v>
      </c>
      <c r="BO15" s="392"/>
      <c r="BP15" s="392"/>
      <c r="BQ15" s="392"/>
      <c r="BR15" s="392"/>
      <c r="BS15" s="392"/>
      <c r="BT15" s="392"/>
      <c r="BU15" s="393"/>
      <c r="BV15" s="391">
        <v>113482948</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22</v>
      </c>
      <c r="AD16" s="513"/>
      <c r="AE16" s="513"/>
      <c r="AF16" s="513"/>
      <c r="AG16" s="514"/>
      <c r="AH16" s="512">
        <v>21.7</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144176213</v>
      </c>
      <c r="BO16" s="429"/>
      <c r="BP16" s="429"/>
      <c r="BQ16" s="429"/>
      <c r="BR16" s="429"/>
      <c r="BS16" s="429"/>
      <c r="BT16" s="429"/>
      <c r="BU16" s="430"/>
      <c r="BV16" s="428">
        <v>142931632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242725</v>
      </c>
      <c r="AD17" s="480"/>
      <c r="AE17" s="480"/>
      <c r="AF17" s="480"/>
      <c r="AG17" s="519"/>
      <c r="AH17" s="479">
        <v>234539</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143539369</v>
      </c>
      <c r="BO17" s="429"/>
      <c r="BP17" s="429"/>
      <c r="BQ17" s="429"/>
      <c r="BR17" s="429"/>
      <c r="BS17" s="429"/>
      <c r="BT17" s="429"/>
      <c r="BU17" s="430"/>
      <c r="BV17" s="428">
        <v>142311406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154</v>
      </c>
      <c r="C18" s="471"/>
      <c r="D18" s="471"/>
      <c r="E18" s="540"/>
      <c r="F18" s="540"/>
      <c r="G18" s="540"/>
      <c r="H18" s="540"/>
      <c r="I18" s="540"/>
      <c r="J18" s="540"/>
      <c r="K18" s="540"/>
      <c r="L18" s="541">
        <v>789.95</v>
      </c>
      <c r="M18" s="541"/>
      <c r="N18" s="541"/>
      <c r="O18" s="541"/>
      <c r="P18" s="541"/>
      <c r="Q18" s="541"/>
      <c r="R18" s="542"/>
      <c r="S18" s="542"/>
      <c r="T18" s="542"/>
      <c r="U18" s="542"/>
      <c r="V18" s="543"/>
      <c r="W18" s="446"/>
      <c r="X18" s="447"/>
      <c r="Y18" s="447"/>
      <c r="Z18" s="447"/>
      <c r="AA18" s="447"/>
      <c r="AB18" s="438"/>
      <c r="AC18" s="544">
        <v>75.400000000000006</v>
      </c>
      <c r="AD18" s="545"/>
      <c r="AE18" s="545"/>
      <c r="AF18" s="545"/>
      <c r="AG18" s="546"/>
      <c r="AH18" s="544">
        <v>75.400000000000006</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177954035</v>
      </c>
      <c r="BO18" s="429"/>
      <c r="BP18" s="429"/>
      <c r="BQ18" s="429"/>
      <c r="BR18" s="429"/>
      <c r="BS18" s="429"/>
      <c r="BT18" s="429"/>
      <c r="BU18" s="430"/>
      <c r="BV18" s="428">
        <v>175344157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156</v>
      </c>
      <c r="C19" s="471"/>
      <c r="D19" s="471"/>
      <c r="E19" s="540"/>
      <c r="F19" s="540"/>
      <c r="G19" s="540"/>
      <c r="H19" s="540"/>
      <c r="I19" s="540"/>
      <c r="J19" s="540"/>
      <c r="K19" s="540"/>
      <c r="L19" s="548">
        <v>911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226760550</v>
      </c>
      <c r="BO19" s="429"/>
      <c r="BP19" s="429"/>
      <c r="BQ19" s="429"/>
      <c r="BR19" s="429"/>
      <c r="BS19" s="429"/>
      <c r="BT19" s="429"/>
      <c r="BU19" s="430"/>
      <c r="BV19" s="428">
        <v>221928592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158</v>
      </c>
      <c r="C20" s="471"/>
      <c r="D20" s="471"/>
      <c r="E20" s="540"/>
      <c r="F20" s="540"/>
      <c r="G20" s="540"/>
      <c r="H20" s="540"/>
      <c r="I20" s="540"/>
      <c r="J20" s="540"/>
      <c r="K20" s="540"/>
      <c r="L20" s="548">
        <v>309409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328992757</v>
      </c>
      <c r="BO23" s="429"/>
      <c r="BP23" s="429"/>
      <c r="BQ23" s="429"/>
      <c r="BR23" s="429"/>
      <c r="BS23" s="429"/>
      <c r="BT23" s="429"/>
      <c r="BU23" s="430"/>
      <c r="BV23" s="428">
        <v>320722249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167</v>
      </c>
      <c r="F24" s="458"/>
      <c r="G24" s="458"/>
      <c r="H24" s="458"/>
      <c r="I24" s="458"/>
      <c r="J24" s="458"/>
      <c r="K24" s="459"/>
      <c r="L24" s="479">
        <v>1</v>
      </c>
      <c r="M24" s="480"/>
      <c r="N24" s="480"/>
      <c r="O24" s="480"/>
      <c r="P24" s="519"/>
      <c r="Q24" s="479">
        <v>11600</v>
      </c>
      <c r="R24" s="480"/>
      <c r="S24" s="480"/>
      <c r="T24" s="480"/>
      <c r="U24" s="480"/>
      <c r="V24" s="519"/>
      <c r="W24" s="578"/>
      <c r="X24" s="566"/>
      <c r="Y24" s="567"/>
      <c r="Z24" s="478" t="s">
        <v>168</v>
      </c>
      <c r="AA24" s="458"/>
      <c r="AB24" s="458"/>
      <c r="AC24" s="458"/>
      <c r="AD24" s="458"/>
      <c r="AE24" s="458"/>
      <c r="AF24" s="458"/>
      <c r="AG24" s="459"/>
      <c r="AH24" s="479">
        <v>4511</v>
      </c>
      <c r="AI24" s="480"/>
      <c r="AJ24" s="480"/>
      <c r="AK24" s="480"/>
      <c r="AL24" s="519"/>
      <c r="AM24" s="479">
        <v>14791569</v>
      </c>
      <c r="AN24" s="480"/>
      <c r="AO24" s="480"/>
      <c r="AP24" s="480"/>
      <c r="AQ24" s="480"/>
      <c r="AR24" s="519"/>
      <c r="AS24" s="479">
        <v>3279</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158832752</v>
      </c>
      <c r="BO24" s="429"/>
      <c r="BP24" s="429"/>
      <c r="BQ24" s="429"/>
      <c r="BR24" s="429"/>
      <c r="BS24" s="429"/>
      <c r="BT24" s="429"/>
      <c r="BU24" s="430"/>
      <c r="BV24" s="428">
        <v>165131684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170</v>
      </c>
      <c r="F25" s="458"/>
      <c r="G25" s="458"/>
      <c r="H25" s="458"/>
      <c r="I25" s="458"/>
      <c r="J25" s="458"/>
      <c r="K25" s="459"/>
      <c r="L25" s="479">
        <v>2</v>
      </c>
      <c r="M25" s="480"/>
      <c r="N25" s="480"/>
      <c r="O25" s="480"/>
      <c r="P25" s="519"/>
      <c r="Q25" s="479">
        <v>9200</v>
      </c>
      <c r="R25" s="480"/>
      <c r="S25" s="480"/>
      <c r="T25" s="480"/>
      <c r="U25" s="480"/>
      <c r="V25" s="519"/>
      <c r="W25" s="578"/>
      <c r="X25" s="566"/>
      <c r="Y25" s="567"/>
      <c r="Z25" s="478" t="s">
        <v>171</v>
      </c>
      <c r="AA25" s="458"/>
      <c r="AB25" s="458"/>
      <c r="AC25" s="458"/>
      <c r="AD25" s="458"/>
      <c r="AE25" s="458"/>
      <c r="AF25" s="458"/>
      <c r="AG25" s="459"/>
      <c r="AH25" s="479">
        <v>745</v>
      </c>
      <c r="AI25" s="480"/>
      <c r="AJ25" s="480"/>
      <c r="AK25" s="480"/>
      <c r="AL25" s="519"/>
      <c r="AM25" s="479">
        <v>2327380</v>
      </c>
      <c r="AN25" s="480"/>
      <c r="AO25" s="480"/>
      <c r="AP25" s="480"/>
      <c r="AQ25" s="480"/>
      <c r="AR25" s="519"/>
      <c r="AS25" s="479">
        <v>3124</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96808461</v>
      </c>
      <c r="BO25" s="392"/>
      <c r="BP25" s="392"/>
      <c r="BQ25" s="392"/>
      <c r="BR25" s="392"/>
      <c r="BS25" s="392"/>
      <c r="BT25" s="392"/>
      <c r="BU25" s="393"/>
      <c r="BV25" s="391">
        <v>77881155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173</v>
      </c>
      <c r="F26" s="458"/>
      <c r="G26" s="458"/>
      <c r="H26" s="458"/>
      <c r="I26" s="458"/>
      <c r="J26" s="458"/>
      <c r="K26" s="459"/>
      <c r="L26" s="479">
        <v>1</v>
      </c>
      <c r="M26" s="480"/>
      <c r="N26" s="480"/>
      <c r="O26" s="480"/>
      <c r="P26" s="519"/>
      <c r="Q26" s="479">
        <v>5969</v>
      </c>
      <c r="R26" s="480"/>
      <c r="S26" s="480"/>
      <c r="T26" s="480"/>
      <c r="U26" s="480"/>
      <c r="V26" s="519"/>
      <c r="W26" s="578"/>
      <c r="X26" s="566"/>
      <c r="Y26" s="567"/>
      <c r="Z26" s="478" t="s">
        <v>174</v>
      </c>
      <c r="AA26" s="588"/>
      <c r="AB26" s="588"/>
      <c r="AC26" s="588"/>
      <c r="AD26" s="588"/>
      <c r="AE26" s="588"/>
      <c r="AF26" s="588"/>
      <c r="AG26" s="589"/>
      <c r="AH26" s="479">
        <v>256</v>
      </c>
      <c r="AI26" s="480"/>
      <c r="AJ26" s="480"/>
      <c r="AK26" s="480"/>
      <c r="AL26" s="519"/>
      <c r="AM26" s="479">
        <v>794880</v>
      </c>
      <c r="AN26" s="480"/>
      <c r="AO26" s="480"/>
      <c r="AP26" s="480"/>
      <c r="AQ26" s="480"/>
      <c r="AR26" s="519"/>
      <c r="AS26" s="479">
        <v>3105</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v>1299972</v>
      </c>
      <c r="BO26" s="429"/>
      <c r="BP26" s="429"/>
      <c r="BQ26" s="429"/>
      <c r="BR26" s="429"/>
      <c r="BS26" s="429"/>
      <c r="BT26" s="429"/>
      <c r="BU26" s="430"/>
      <c r="BV26" s="428">
        <v>1140304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176</v>
      </c>
      <c r="F27" s="458"/>
      <c r="G27" s="458"/>
      <c r="H27" s="458"/>
      <c r="I27" s="458"/>
      <c r="J27" s="458"/>
      <c r="K27" s="459"/>
      <c r="L27" s="479">
        <v>1</v>
      </c>
      <c r="M27" s="480"/>
      <c r="N27" s="480"/>
      <c r="O27" s="480"/>
      <c r="P27" s="519"/>
      <c r="Q27" s="479">
        <v>8500</v>
      </c>
      <c r="R27" s="480"/>
      <c r="S27" s="480"/>
      <c r="T27" s="480"/>
      <c r="U27" s="480"/>
      <c r="V27" s="519"/>
      <c r="W27" s="578"/>
      <c r="X27" s="566"/>
      <c r="Y27" s="567"/>
      <c r="Z27" s="478" t="s">
        <v>177</v>
      </c>
      <c r="AA27" s="458"/>
      <c r="AB27" s="458"/>
      <c r="AC27" s="458"/>
      <c r="AD27" s="458"/>
      <c r="AE27" s="458"/>
      <c r="AF27" s="458"/>
      <c r="AG27" s="459"/>
      <c r="AH27" s="479">
        <v>3369</v>
      </c>
      <c r="AI27" s="480"/>
      <c r="AJ27" s="480"/>
      <c r="AK27" s="480"/>
      <c r="AL27" s="519"/>
      <c r="AM27" s="479">
        <v>12109191</v>
      </c>
      <c r="AN27" s="480"/>
      <c r="AO27" s="480"/>
      <c r="AP27" s="480"/>
      <c r="AQ27" s="480"/>
      <c r="AR27" s="519"/>
      <c r="AS27" s="479">
        <v>3594</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v>4702539</v>
      </c>
      <c r="BO27" s="602"/>
      <c r="BP27" s="602"/>
      <c r="BQ27" s="602"/>
      <c r="BR27" s="602"/>
      <c r="BS27" s="602"/>
      <c r="BT27" s="602"/>
      <c r="BU27" s="603"/>
      <c r="BV27" s="601">
        <v>4667541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179</v>
      </c>
      <c r="F28" s="458"/>
      <c r="G28" s="458"/>
      <c r="H28" s="458"/>
      <c r="I28" s="458"/>
      <c r="J28" s="458"/>
      <c r="K28" s="459"/>
      <c r="L28" s="479">
        <v>1</v>
      </c>
      <c r="M28" s="480"/>
      <c r="N28" s="480"/>
      <c r="O28" s="480"/>
      <c r="P28" s="519"/>
      <c r="Q28" s="479">
        <v>7700</v>
      </c>
      <c r="R28" s="480"/>
      <c r="S28" s="480"/>
      <c r="T28" s="480"/>
      <c r="U28" s="480"/>
      <c r="V28" s="519"/>
      <c r="W28" s="578"/>
      <c r="X28" s="566"/>
      <c r="Y28" s="567"/>
      <c r="Z28" s="478" t="s">
        <v>180</v>
      </c>
      <c r="AA28" s="458"/>
      <c r="AB28" s="458"/>
      <c r="AC28" s="458"/>
      <c r="AD28" s="458"/>
      <c r="AE28" s="458"/>
      <c r="AF28" s="458"/>
      <c r="AG28" s="459"/>
      <c r="AH28" s="479" t="s">
        <v>136</v>
      </c>
      <c r="AI28" s="480"/>
      <c r="AJ28" s="480"/>
      <c r="AK28" s="480"/>
      <c r="AL28" s="519"/>
      <c r="AM28" s="479" t="s">
        <v>136</v>
      </c>
      <c r="AN28" s="480"/>
      <c r="AO28" s="480"/>
      <c r="AP28" s="480"/>
      <c r="AQ28" s="480"/>
      <c r="AR28" s="519"/>
      <c r="AS28" s="479" t="s">
        <v>136</v>
      </c>
      <c r="AT28" s="480"/>
      <c r="AU28" s="480"/>
      <c r="AV28" s="480"/>
      <c r="AW28" s="480"/>
      <c r="AX28" s="481"/>
      <c r="AY28" s="604" t="s">
        <v>181</v>
      </c>
      <c r="AZ28" s="605"/>
      <c r="BA28" s="605"/>
      <c r="BB28" s="606"/>
      <c r="BC28" s="388" t="s">
        <v>48</v>
      </c>
      <c r="BD28" s="389"/>
      <c r="BE28" s="389"/>
      <c r="BF28" s="389"/>
      <c r="BG28" s="389"/>
      <c r="BH28" s="389"/>
      <c r="BI28" s="389"/>
      <c r="BJ28" s="389"/>
      <c r="BK28" s="389"/>
      <c r="BL28" s="389"/>
      <c r="BM28" s="390"/>
      <c r="BN28" s="391">
        <v>20050019</v>
      </c>
      <c r="BO28" s="392"/>
      <c r="BP28" s="392"/>
      <c r="BQ28" s="392"/>
      <c r="BR28" s="392"/>
      <c r="BS28" s="392"/>
      <c r="BT28" s="392"/>
      <c r="BU28" s="393"/>
      <c r="BV28" s="391">
        <v>19743666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182</v>
      </c>
      <c r="F29" s="458"/>
      <c r="G29" s="458"/>
      <c r="H29" s="458"/>
      <c r="I29" s="458"/>
      <c r="J29" s="458"/>
      <c r="K29" s="459"/>
      <c r="L29" s="479">
        <v>44</v>
      </c>
      <c r="M29" s="480"/>
      <c r="N29" s="480"/>
      <c r="O29" s="480"/>
      <c r="P29" s="519"/>
      <c r="Q29" s="479">
        <v>7100</v>
      </c>
      <c r="R29" s="480"/>
      <c r="S29" s="480"/>
      <c r="T29" s="480"/>
      <c r="U29" s="480"/>
      <c r="V29" s="519"/>
      <c r="W29" s="579"/>
      <c r="X29" s="580"/>
      <c r="Y29" s="581"/>
      <c r="Z29" s="478" t="s">
        <v>183</v>
      </c>
      <c r="AA29" s="458"/>
      <c r="AB29" s="458"/>
      <c r="AC29" s="458"/>
      <c r="AD29" s="458"/>
      <c r="AE29" s="458"/>
      <c r="AF29" s="458"/>
      <c r="AG29" s="459"/>
      <c r="AH29" s="479">
        <v>7880</v>
      </c>
      <c r="AI29" s="480"/>
      <c r="AJ29" s="480"/>
      <c r="AK29" s="480"/>
      <c r="AL29" s="519"/>
      <c r="AM29" s="479">
        <v>26900760</v>
      </c>
      <c r="AN29" s="480"/>
      <c r="AO29" s="480"/>
      <c r="AP29" s="480"/>
      <c r="AQ29" s="480"/>
      <c r="AR29" s="519"/>
      <c r="AS29" s="479">
        <v>3414</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1411530</v>
      </c>
      <c r="BO29" s="429"/>
      <c r="BP29" s="429"/>
      <c r="BQ29" s="429"/>
      <c r="BR29" s="429"/>
      <c r="BS29" s="429"/>
      <c r="BT29" s="429"/>
      <c r="BU29" s="430"/>
      <c r="BV29" s="428">
        <v>1401560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100.5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30151962</v>
      </c>
      <c r="BO30" s="602"/>
      <c r="BP30" s="602"/>
      <c r="BQ30" s="602"/>
      <c r="BR30" s="602"/>
      <c r="BS30" s="602"/>
      <c r="BT30" s="602"/>
      <c r="BU30" s="603"/>
      <c r="BV30" s="601">
        <v>28867110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194</v>
      </c>
      <c r="V33" s="452"/>
      <c r="W33" s="417" t="s">
        <v>193</v>
      </c>
      <c r="X33" s="417"/>
      <c r="Y33" s="417"/>
      <c r="Z33" s="417"/>
      <c r="AA33" s="417"/>
      <c r="AB33" s="417"/>
      <c r="AC33" s="417"/>
      <c r="AD33" s="417"/>
      <c r="AE33" s="417"/>
      <c r="AF33" s="417"/>
      <c r="AG33" s="417"/>
      <c r="AH33" s="417"/>
      <c r="AI33" s="417"/>
      <c r="AJ33" s="417"/>
      <c r="AK33" s="417"/>
      <c r="AL33" s="215"/>
      <c r="AM33" s="452" t="s">
        <v>194</v>
      </c>
      <c r="AN33" s="452"/>
      <c r="AO33" s="417" t="s">
        <v>193</v>
      </c>
      <c r="AP33" s="417"/>
      <c r="AQ33" s="417"/>
      <c r="AR33" s="417"/>
      <c r="AS33" s="417"/>
      <c r="AT33" s="417"/>
      <c r="AU33" s="417"/>
      <c r="AV33" s="417"/>
      <c r="AW33" s="417"/>
      <c r="AX33" s="417"/>
      <c r="AY33" s="417"/>
      <c r="AZ33" s="417"/>
      <c r="BA33" s="417"/>
      <c r="BB33" s="417"/>
      <c r="BC33" s="417"/>
      <c r="BD33" s="216"/>
      <c r="BE33" s="417" t="s">
        <v>195</v>
      </c>
      <c r="BF33" s="417"/>
      <c r="BG33" s="417" t="s">
        <v>196</v>
      </c>
      <c r="BH33" s="417"/>
      <c r="BI33" s="417"/>
      <c r="BJ33" s="417"/>
      <c r="BK33" s="417"/>
      <c r="BL33" s="417"/>
      <c r="BM33" s="417"/>
      <c r="BN33" s="417"/>
      <c r="BO33" s="417"/>
      <c r="BP33" s="417"/>
      <c r="BQ33" s="417"/>
      <c r="BR33" s="417"/>
      <c r="BS33" s="417"/>
      <c r="BT33" s="417"/>
      <c r="BU33" s="417"/>
      <c r="BV33" s="216"/>
      <c r="BW33" s="452" t="s">
        <v>195</v>
      </c>
      <c r="BX33" s="452"/>
      <c r="BY33" s="417" t="s">
        <v>197</v>
      </c>
      <c r="BZ33" s="417"/>
      <c r="CA33" s="417"/>
      <c r="CB33" s="417"/>
      <c r="CC33" s="417"/>
      <c r="CD33" s="417"/>
      <c r="CE33" s="417"/>
      <c r="CF33" s="417"/>
      <c r="CG33" s="417"/>
      <c r="CH33" s="417"/>
      <c r="CI33" s="417"/>
      <c r="CJ33" s="417"/>
      <c r="CK33" s="417"/>
      <c r="CL33" s="417"/>
      <c r="CM33" s="417"/>
      <c r="CN33" s="215"/>
      <c r="CO33" s="452" t="s">
        <v>192</v>
      </c>
      <c r="CP33" s="452"/>
      <c r="CQ33" s="417" t="s">
        <v>198</v>
      </c>
      <c r="CR33" s="417"/>
      <c r="CS33" s="417"/>
      <c r="CT33" s="417"/>
      <c r="CU33" s="417"/>
      <c r="CV33" s="417"/>
      <c r="CW33" s="417"/>
      <c r="CX33" s="417"/>
      <c r="CY33" s="417"/>
      <c r="CZ33" s="417"/>
      <c r="DA33" s="417"/>
      <c r="DB33" s="417"/>
      <c r="DC33" s="417"/>
      <c r="DD33" s="417"/>
      <c r="DE33" s="417"/>
      <c r="DF33" s="215"/>
      <c r="DG33" s="613" t="s">
        <v>199</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9</v>
      </c>
      <c r="V34" s="614"/>
      <c r="W34" s="615" t="str">
        <f>IF('各会計、関係団体の財政状況及び健全化判断比率'!B28="","",'各会計、関係団体の財政状況及び健全化判断比率'!B28)</f>
        <v>岡山市国民健康保険費特別会計</v>
      </c>
      <c r="X34" s="615"/>
      <c r="Y34" s="615"/>
      <c r="Z34" s="615"/>
      <c r="AA34" s="615"/>
      <c r="AB34" s="615"/>
      <c r="AC34" s="615"/>
      <c r="AD34" s="615"/>
      <c r="AE34" s="615"/>
      <c r="AF34" s="615"/>
      <c r="AG34" s="615"/>
      <c r="AH34" s="615"/>
      <c r="AI34" s="615"/>
      <c r="AJ34" s="615"/>
      <c r="AK34" s="615"/>
      <c r="AL34" s="213"/>
      <c r="AM34" s="614">
        <f>IF(AO34="","",MAX(C34:D43,U34:V43)+1)</f>
        <v>12</v>
      </c>
      <c r="AN34" s="614"/>
      <c r="AO34" s="615" t="str">
        <f>IF('各会計、関係団体の財政状況及び健全化判断比率'!B31="","",'各会計、関係団体の財政状況及び健全化判断比率'!B31)</f>
        <v>岡山市水道事業会計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17</v>
      </c>
      <c r="BX34" s="614"/>
      <c r="BY34" s="615" t="str">
        <f>IF('各会計、関係団体の財政状況及び健全化判断比率'!B68="","",'各会計、関係団体の財政状況及び健全化判断比率'!B68)</f>
        <v>神崎衛生施設組合</v>
      </c>
      <c r="BZ34" s="615"/>
      <c r="CA34" s="615"/>
      <c r="CB34" s="615"/>
      <c r="CC34" s="615"/>
      <c r="CD34" s="615"/>
      <c r="CE34" s="615"/>
      <c r="CF34" s="615"/>
      <c r="CG34" s="615"/>
      <c r="CH34" s="615"/>
      <c r="CI34" s="615"/>
      <c r="CJ34" s="615"/>
      <c r="CK34" s="615"/>
      <c r="CL34" s="615"/>
      <c r="CM34" s="615"/>
      <c r="CN34" s="213"/>
      <c r="CO34" s="614">
        <f>IF(CQ34="","",MAX(C34:D43,U34:V43,AM34:AN43,BE34:BF43,BW34:BX43)+1)</f>
        <v>27</v>
      </c>
      <c r="CP34" s="614"/>
      <c r="CQ34" s="615" t="str">
        <f>IF('各会計、関係団体の財政状況及び健全化判断比率'!BS7="","",'各会計、関係団体の財政状況及び健全化判断比率'!BS7)</f>
        <v>（一財）岡山市勤労者福祉サポートプラザ</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岡山市用品調達費特別会計</v>
      </c>
      <c r="F35" s="615"/>
      <c r="G35" s="615"/>
      <c r="H35" s="615"/>
      <c r="I35" s="615"/>
      <c r="J35" s="615"/>
      <c r="K35" s="615"/>
      <c r="L35" s="615"/>
      <c r="M35" s="615"/>
      <c r="N35" s="615"/>
      <c r="O35" s="615"/>
      <c r="P35" s="615"/>
      <c r="Q35" s="615"/>
      <c r="R35" s="615"/>
      <c r="S35" s="615"/>
      <c r="T35" s="213"/>
      <c r="U35" s="614">
        <f>IF(W35="","",U34+1)</f>
        <v>10</v>
      </c>
      <c r="V35" s="614"/>
      <c r="W35" s="615" t="str">
        <f>IF('各会計、関係団体の財政状況及び健全化判断比率'!B29="","",'各会計、関係団体の財政状況及び健全化判断比率'!B29)</f>
        <v>岡山市介護保険費特別会計</v>
      </c>
      <c r="X35" s="615"/>
      <c r="Y35" s="615"/>
      <c r="Z35" s="615"/>
      <c r="AA35" s="615"/>
      <c r="AB35" s="615"/>
      <c r="AC35" s="615"/>
      <c r="AD35" s="615"/>
      <c r="AE35" s="615"/>
      <c r="AF35" s="615"/>
      <c r="AG35" s="615"/>
      <c r="AH35" s="615"/>
      <c r="AI35" s="615"/>
      <c r="AJ35" s="615"/>
      <c r="AK35" s="615"/>
      <c r="AL35" s="213"/>
      <c r="AM35" s="614">
        <f t="shared" ref="AM35:AM43" si="0">IF(AO35="","",AM34+1)</f>
        <v>13</v>
      </c>
      <c r="AN35" s="614"/>
      <c r="AO35" s="615" t="str">
        <f>IF('各会計、関係団体の財政状況及び健全化判断比率'!B32="","",'各会計、関係団体の財政状況及び健全化判断比率'!B32)</f>
        <v>岡山市工業用水道事業会計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18</v>
      </c>
      <c r="BX35" s="614"/>
      <c r="BY35" s="615" t="str">
        <f>IF('各会計、関係団体の財政状況及び健全化判断比率'!B69="","",'各会計、関係団体の財政状況及び健全化判断比率'!B69)</f>
        <v>備南衛生施設組合</v>
      </c>
      <c r="BZ35" s="615"/>
      <c r="CA35" s="615"/>
      <c r="CB35" s="615"/>
      <c r="CC35" s="615"/>
      <c r="CD35" s="615"/>
      <c r="CE35" s="615"/>
      <c r="CF35" s="615"/>
      <c r="CG35" s="615"/>
      <c r="CH35" s="615"/>
      <c r="CI35" s="615"/>
      <c r="CJ35" s="615"/>
      <c r="CK35" s="615"/>
      <c r="CL35" s="615"/>
      <c r="CM35" s="615"/>
      <c r="CN35" s="213"/>
      <c r="CO35" s="614">
        <f t="shared" ref="CO35:CO43" si="3">IF(CQ35="","",CO34+1)</f>
        <v>28</v>
      </c>
      <c r="CP35" s="614"/>
      <c r="CQ35" s="615" t="str">
        <f>IF('各会計、関係団体の財政状況及び健全化判断比率'!BS8="","",'各会計、関係団体の財政状況及び健全化判断比率'!BS8)</f>
        <v>（公財）岡山市公園協会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岡山市災害遺児教育年金事業費特別会計</v>
      </c>
      <c r="F36" s="615"/>
      <c r="G36" s="615"/>
      <c r="H36" s="615"/>
      <c r="I36" s="615"/>
      <c r="J36" s="615"/>
      <c r="K36" s="615"/>
      <c r="L36" s="615"/>
      <c r="M36" s="615"/>
      <c r="N36" s="615"/>
      <c r="O36" s="615"/>
      <c r="P36" s="615"/>
      <c r="Q36" s="615"/>
      <c r="R36" s="615"/>
      <c r="S36" s="615"/>
      <c r="T36" s="213"/>
      <c r="U36" s="614">
        <f t="shared" ref="U36:U43" si="4">IF(W36="","",U35+1)</f>
        <v>11</v>
      </c>
      <c r="V36" s="614"/>
      <c r="W36" s="615" t="str">
        <f>IF('各会計、関係団体の財政状況及び健全化判断比率'!B30="","",'各会計、関係団体の財政状況及び健全化判断比率'!B30)</f>
        <v>岡山市後期高齢者医療費特別会計</v>
      </c>
      <c r="X36" s="615"/>
      <c r="Y36" s="615"/>
      <c r="Z36" s="615"/>
      <c r="AA36" s="615"/>
      <c r="AB36" s="615"/>
      <c r="AC36" s="615"/>
      <c r="AD36" s="615"/>
      <c r="AE36" s="615"/>
      <c r="AF36" s="615"/>
      <c r="AG36" s="615"/>
      <c r="AH36" s="615"/>
      <c r="AI36" s="615"/>
      <c r="AJ36" s="615"/>
      <c r="AK36" s="615"/>
      <c r="AL36" s="213"/>
      <c r="AM36" s="614">
        <f t="shared" si="0"/>
        <v>14</v>
      </c>
      <c r="AN36" s="614"/>
      <c r="AO36" s="615" t="str">
        <f>IF('各会計、関係団体の財政状況及び健全化判断比率'!B33="","",'各会計、関係団体の財政状況及び健全化判断比率'!B33)</f>
        <v>岡山市病院事業会計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19</v>
      </c>
      <c r="BX36" s="614"/>
      <c r="BY36" s="615" t="str">
        <f>IF('各会計、関係団体の財政状況及び健全化判断比率'!B70="","",'各会計、関係団体の財政状況及び健全化判断比率'!B70)</f>
        <v>旭川中部衛生施設組合</v>
      </c>
      <c r="BZ36" s="615"/>
      <c r="CA36" s="615"/>
      <c r="CB36" s="615"/>
      <c r="CC36" s="615"/>
      <c r="CD36" s="615"/>
      <c r="CE36" s="615"/>
      <c r="CF36" s="615"/>
      <c r="CG36" s="615"/>
      <c r="CH36" s="615"/>
      <c r="CI36" s="615"/>
      <c r="CJ36" s="615"/>
      <c r="CK36" s="615"/>
      <c r="CL36" s="615"/>
      <c r="CM36" s="615"/>
      <c r="CN36" s="213"/>
      <c r="CO36" s="614">
        <f t="shared" si="3"/>
        <v>29</v>
      </c>
      <c r="CP36" s="614"/>
      <c r="CQ36" s="615" t="str">
        <f>IF('各会計、関係団体の財政状況及び健全化判断比率'!BS9="","",'各会計、関係団体の財政状況及び健全化判断比率'!BS9)</f>
        <v>（公財）岡山市シルバー人材センター</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v>
      </c>
      <c r="DH36" s="616"/>
      <c r="DI36" s="217"/>
      <c r="DJ36" s="185"/>
      <c r="DK36" s="185"/>
      <c r="DL36" s="185"/>
      <c r="DM36" s="185"/>
      <c r="DN36" s="185"/>
      <c r="DO36" s="185"/>
    </row>
    <row r="37" spans="1:119" ht="32.25" customHeight="1">
      <c r="A37" s="186"/>
      <c r="B37" s="212"/>
      <c r="C37" s="614">
        <f>IF(E37="","",C36+1)</f>
        <v>4</v>
      </c>
      <c r="D37" s="614"/>
      <c r="E37" s="615" t="str">
        <f>IF('各会計、関係団体の財政状況及び健全化判断比率'!B10="","",'各会計、関係団体の財政状況及び健全化判断比率'!B10)</f>
        <v>岡山市公共用地取得事業費特別会計</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f t="shared" si="0"/>
        <v>15</v>
      </c>
      <c r="AN37" s="614"/>
      <c r="AO37" s="615" t="str">
        <f>IF('各会計、関係団体の財政状況及び健全化判断比率'!B34="","",'各会計、関係団体の財政状況及び健全化判断比率'!B34)</f>
        <v>岡山市市場事業会計</v>
      </c>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20</v>
      </c>
      <c r="BX37" s="614"/>
      <c r="BY37" s="615" t="str">
        <f>IF('各会計、関係団体の財政状況及び健全化判断比率'!B71="","",'各会計、関係団体の財政状況及び健全化判断比率'!B71)</f>
        <v>岡山市久米南町衛生施設組合</v>
      </c>
      <c r="BZ37" s="615"/>
      <c r="CA37" s="615"/>
      <c r="CB37" s="615"/>
      <c r="CC37" s="615"/>
      <c r="CD37" s="615"/>
      <c r="CE37" s="615"/>
      <c r="CF37" s="615"/>
      <c r="CG37" s="615"/>
      <c r="CH37" s="615"/>
      <c r="CI37" s="615"/>
      <c r="CJ37" s="615"/>
      <c r="CK37" s="615"/>
      <c r="CL37" s="615"/>
      <c r="CM37" s="615"/>
      <c r="CN37" s="213"/>
      <c r="CO37" s="614">
        <f t="shared" si="3"/>
        <v>30</v>
      </c>
      <c r="CP37" s="614"/>
      <c r="CQ37" s="615" t="str">
        <f>IF('各会計、関係団体の財政状況及び健全化判断比率'!BS10="","",'各会計、関係団体の財政状況及び健全化判断比率'!BS10)</f>
        <v>(公財）岡山シンフォニーホール</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v>
      </c>
      <c r="DH37" s="616"/>
      <c r="DI37" s="217"/>
      <c r="DJ37" s="185"/>
      <c r="DK37" s="185"/>
      <c r="DL37" s="185"/>
      <c r="DM37" s="185"/>
      <c r="DN37" s="185"/>
      <c r="DO37" s="185"/>
    </row>
    <row r="38" spans="1:119" ht="32.25" customHeight="1">
      <c r="A38" s="186"/>
      <c r="B38" s="212"/>
      <c r="C38" s="614">
        <f t="shared" ref="C38:C43" si="5">IF(E38="","",C37+1)</f>
        <v>5</v>
      </c>
      <c r="D38" s="614"/>
      <c r="E38" s="615" t="str">
        <f>IF('各会計、関係団体の財政状況及び健全化判断比率'!B11="","",'各会計、関係団体の財政状況及び健全化判断比率'!B11)</f>
        <v>岡山市学童校外事故共済事業費特別会計</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f t="shared" si="0"/>
        <v>16</v>
      </c>
      <c r="AN38" s="614"/>
      <c r="AO38" s="615" t="str">
        <f>IF('各会計、関係団体の財政状況及び健全化判断比率'!B35="","",'各会計、関係団体の財政状況及び健全化判断比率'!B35)</f>
        <v>岡山市下水道事業会計</v>
      </c>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21</v>
      </c>
      <c r="BX38" s="614"/>
      <c r="BY38" s="615" t="str">
        <f>IF('各会計、関係団体の財政状況及び健全化判断比率'!B72="","",'各会計、関係団体の財政状況及び健全化判断比率'!B72)</f>
        <v>岡山市久米南町国民健康保険組合</v>
      </c>
      <c r="BZ38" s="615"/>
      <c r="CA38" s="615"/>
      <c r="CB38" s="615"/>
      <c r="CC38" s="615"/>
      <c r="CD38" s="615"/>
      <c r="CE38" s="615"/>
      <c r="CF38" s="615"/>
      <c r="CG38" s="615"/>
      <c r="CH38" s="615"/>
      <c r="CI38" s="615"/>
      <c r="CJ38" s="615"/>
      <c r="CK38" s="615"/>
      <c r="CL38" s="615"/>
      <c r="CM38" s="615"/>
      <c r="CN38" s="213"/>
      <c r="CO38" s="614">
        <f t="shared" si="3"/>
        <v>31</v>
      </c>
      <c r="CP38" s="614"/>
      <c r="CQ38" s="615" t="str">
        <f>IF('各会計、関係団体の財政状況及び健全化判断比率'!BS11="","",'各会計、関係団体の財政状況及び健全化判断比率'!BS11)</f>
        <v>（一財）岡山市水産協会</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v>
      </c>
      <c r="DH38" s="616"/>
      <c r="DI38" s="217"/>
      <c r="DJ38" s="185"/>
      <c r="DK38" s="185"/>
      <c r="DL38" s="185"/>
      <c r="DM38" s="185"/>
      <c r="DN38" s="185"/>
      <c r="DO38" s="185"/>
    </row>
    <row r="39" spans="1:119" ht="32.25" customHeight="1">
      <c r="A39" s="186"/>
      <c r="B39" s="212"/>
      <c r="C39" s="614">
        <f t="shared" si="5"/>
        <v>6</v>
      </c>
      <c r="D39" s="614"/>
      <c r="E39" s="615" t="str">
        <f>IF('各会計、関係団体の財政状況及び健全化判断比率'!B12="","",'各会計、関係団体の財政状況及び健全化判断比率'!B12)</f>
        <v>岡山市母子父子寡婦福祉資金貸付事業費特別会計</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22</v>
      </c>
      <c r="BX39" s="614"/>
      <c r="BY39" s="615" t="str">
        <f>IF('各会計、関係団体の財政状況及び健全化判断比率'!B73="","",'各会計、関係団体の財政状況及び健全化判断比率'!B73)</f>
        <v>岡山県広域水道企業団</v>
      </c>
      <c r="BZ39" s="615"/>
      <c r="CA39" s="615"/>
      <c r="CB39" s="615"/>
      <c r="CC39" s="615"/>
      <c r="CD39" s="615"/>
      <c r="CE39" s="615"/>
      <c r="CF39" s="615"/>
      <c r="CG39" s="615"/>
      <c r="CH39" s="615"/>
      <c r="CI39" s="615"/>
      <c r="CJ39" s="615"/>
      <c r="CK39" s="615"/>
      <c r="CL39" s="615"/>
      <c r="CM39" s="615"/>
      <c r="CN39" s="213"/>
      <c r="CO39" s="614">
        <f t="shared" si="3"/>
        <v>32</v>
      </c>
      <c r="CP39" s="614"/>
      <c r="CQ39" s="615" t="str">
        <f>IF('各会計、関係団体の財政状況及び健全化判断比率'!BS12="","",'各会計、関係団体の財政状況及び健全化判断比率'!BS12)</f>
        <v>（公財）岡山市スポーツ・文化振興財団</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v>
      </c>
      <c r="DH39" s="616"/>
      <c r="DI39" s="217"/>
      <c r="DJ39" s="185"/>
      <c r="DK39" s="185"/>
      <c r="DL39" s="185"/>
      <c r="DM39" s="185"/>
      <c r="DN39" s="185"/>
      <c r="DO39" s="185"/>
    </row>
    <row r="40" spans="1:119" ht="32.25" customHeight="1">
      <c r="A40" s="186"/>
      <c r="B40" s="212"/>
      <c r="C40" s="614">
        <f t="shared" si="5"/>
        <v>7</v>
      </c>
      <c r="D40" s="614"/>
      <c r="E40" s="615" t="str">
        <f>IF('各会計、関係団体の財政状況及び健全化判断比率'!B13="","",'各会計、関係団体の財政状況及び健全化判断比率'!B13)</f>
        <v>岡山市公債費特別会計</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23</v>
      </c>
      <c r="BX40" s="614"/>
      <c r="BY40" s="615" t="str">
        <f>IF('各会計、関係団体の財政状況及び健全化判断比率'!B74="","",'各会計、関係団体の財政状況及び健全化判断比率'!B74)</f>
        <v>岡山県南部水道企業団</v>
      </c>
      <c r="BZ40" s="615"/>
      <c r="CA40" s="615"/>
      <c r="CB40" s="615"/>
      <c r="CC40" s="615"/>
      <c r="CD40" s="615"/>
      <c r="CE40" s="615"/>
      <c r="CF40" s="615"/>
      <c r="CG40" s="615"/>
      <c r="CH40" s="615"/>
      <c r="CI40" s="615"/>
      <c r="CJ40" s="615"/>
      <c r="CK40" s="615"/>
      <c r="CL40" s="615"/>
      <c r="CM40" s="615"/>
      <c r="CN40" s="213"/>
      <c r="CO40" s="614">
        <f t="shared" si="3"/>
        <v>33</v>
      </c>
      <c r="CP40" s="614"/>
      <c r="CQ40" s="615" t="str">
        <f>IF('各会計、関係団体の財政状況及び健全化判断比率'!BS13="","",'各会計、関係団体の財政状況及び健全化判断比率'!BS13)</f>
        <v>（公財）岡山市ふれあい公社</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v>
      </c>
      <c r="DH40" s="616"/>
      <c r="DI40" s="217"/>
      <c r="DJ40" s="185"/>
      <c r="DK40" s="185"/>
      <c r="DL40" s="185"/>
      <c r="DM40" s="185"/>
      <c r="DN40" s="185"/>
      <c r="DO40" s="185"/>
    </row>
    <row r="41" spans="1:119" ht="32.25" customHeight="1">
      <c r="A41" s="186"/>
      <c r="B41" s="212"/>
      <c r="C41" s="614">
        <f t="shared" si="5"/>
        <v>8</v>
      </c>
      <c r="D41" s="614"/>
      <c r="E41" s="615" t="str">
        <f>IF('各会計、関係団体の財政状況及び健全化判断比率'!B14="","",'各会計、関係団体の財政状況及び健全化判断比率'!B14)</f>
        <v>岡山市立総合医療センター病院事業債特別会計</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24</v>
      </c>
      <c r="BX41" s="614"/>
      <c r="BY41" s="615" t="str">
        <f>IF('各会計、関係団体の財政状況及び健全化判断比率'!B75="","",'各会計、関係団体の財政状況及び健全化判断比率'!B75)</f>
        <v>湛井十二箇郷組合</v>
      </c>
      <c r="BZ41" s="615"/>
      <c r="CA41" s="615"/>
      <c r="CB41" s="615"/>
      <c r="CC41" s="615"/>
      <c r="CD41" s="615"/>
      <c r="CE41" s="615"/>
      <c r="CF41" s="615"/>
      <c r="CG41" s="615"/>
      <c r="CH41" s="615"/>
      <c r="CI41" s="615"/>
      <c r="CJ41" s="615"/>
      <c r="CK41" s="615"/>
      <c r="CL41" s="615"/>
      <c r="CM41" s="615"/>
      <c r="CN41" s="213"/>
      <c r="CO41" s="614">
        <f t="shared" si="3"/>
        <v>34</v>
      </c>
      <c r="CP41" s="614"/>
      <c r="CQ41" s="615" t="str">
        <f>IF('各会計、関係団体の財政状況及び健全化判断比率'!BS14="","",'各会計、関係団体の財政状況及び健全化判断比率'!BS14)</f>
        <v>（株）岡山コンベンションセンター</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25</v>
      </c>
      <c r="BX42" s="614"/>
      <c r="BY42" s="615" t="str">
        <f>IF('各会計、関係団体の財政状況及び健全化判断比率'!B76="","",'各会計、関係団体の財政状況及び健全化判断比率'!B76)</f>
        <v>岡山市外１市大正池水利組合</v>
      </c>
      <c r="BZ42" s="615"/>
      <c r="CA42" s="615"/>
      <c r="CB42" s="615"/>
      <c r="CC42" s="615"/>
      <c r="CD42" s="615"/>
      <c r="CE42" s="615"/>
      <c r="CF42" s="615"/>
      <c r="CG42" s="615"/>
      <c r="CH42" s="615"/>
      <c r="CI42" s="615"/>
      <c r="CJ42" s="615"/>
      <c r="CK42" s="615"/>
      <c r="CL42" s="615"/>
      <c r="CM42" s="615"/>
      <c r="CN42" s="213"/>
      <c r="CO42" s="614">
        <f t="shared" si="3"/>
        <v>35</v>
      </c>
      <c r="CP42" s="614"/>
      <c r="CQ42" s="615" t="str">
        <f>IF('各会計、関係団体の財政状況及び健全化判断比率'!BS15="","",'各会計、関係団体の財政状況及び健全化判断比率'!BS15)</f>
        <v>岡山市場冷蔵（株）</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26</v>
      </c>
      <c r="BX43" s="614"/>
      <c r="BY43" s="615" t="str">
        <f>IF('各会計、関係団体の財政状況及び健全化判断比率'!B77="","",'各会計、関係団体の財政状況及び健全化判断比率'!B77)</f>
        <v>田原用水組合</v>
      </c>
      <c r="BZ43" s="615"/>
      <c r="CA43" s="615"/>
      <c r="CB43" s="615"/>
      <c r="CC43" s="615"/>
      <c r="CD43" s="615"/>
      <c r="CE43" s="615"/>
      <c r="CF43" s="615"/>
      <c r="CG43" s="615"/>
      <c r="CH43" s="615"/>
      <c r="CI43" s="615"/>
      <c r="CJ43" s="615"/>
      <c r="CK43" s="615"/>
      <c r="CL43" s="615"/>
      <c r="CM43" s="615"/>
      <c r="CN43" s="213"/>
      <c r="CO43" s="614">
        <f t="shared" si="3"/>
        <v>36</v>
      </c>
      <c r="CP43" s="614"/>
      <c r="CQ43" s="615" t="str">
        <f>IF('各会計、関係団体の財政状況及び健全化判断比率'!BS16="","",'各会計、関係団体の財政状況及び健全化判断比率'!BS16)</f>
        <v>岡山都市整備(株)</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204</v>
      </c>
    </row>
    <row r="50" spans="5:5">
      <c r="E50" s="187" t="s">
        <v>205</v>
      </c>
    </row>
    <row r="51" spans="5:5">
      <c r="E51" s="187" t="s">
        <v>206</v>
      </c>
    </row>
    <row r="52" spans="5:5">
      <c r="E52" s="187" t="s">
        <v>207</v>
      </c>
    </row>
    <row r="53" spans="5:5"/>
    <row r="54" spans="5:5"/>
    <row r="55" spans="5:5"/>
    <row r="56" spans="5:5"/>
    <row r="57" spans="5:5" hidden="1"/>
    <row r="58" spans="5:5" hidden="1"/>
    <row r="59" spans="5:5" hidden="1"/>
  </sheetData>
  <sheetProtection algorithmName="SHA-512" hashValue="X8baML0oBXeC+cxejJQd3mJUCKf4ewee7ZTKS+SsJvckvU0NXoGJF4+al/dyywRD+CPvTQOj5XqpOxeqS7Yw+Q==" saltValue="8v7kzWznjZRTvjFBGPGu0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208</v>
      </c>
      <c r="DI1" s="618"/>
      <c r="DJ1" s="618"/>
      <c r="DK1" s="618"/>
      <c r="DL1" s="618"/>
      <c r="DM1" s="618"/>
      <c r="DN1" s="619"/>
      <c r="DO1" s="225"/>
      <c r="DP1" s="617" t="s">
        <v>209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214</v>
      </c>
      <c r="S4" s="621"/>
      <c r="T4" s="621"/>
      <c r="U4" s="621"/>
      <c r="V4" s="621"/>
      <c r="W4" s="621"/>
      <c r="X4" s="621"/>
      <c r="Y4" s="622"/>
      <c r="Z4" s="620" t="s">
        <v>215</v>
      </c>
      <c r="AA4" s="621"/>
      <c r="AB4" s="621"/>
      <c r="AC4" s="622"/>
      <c r="AD4" s="620" t="s">
        <v>216</v>
      </c>
      <c r="AE4" s="621"/>
      <c r="AF4" s="621"/>
      <c r="AG4" s="621"/>
      <c r="AH4" s="621"/>
      <c r="AI4" s="621"/>
      <c r="AJ4" s="621"/>
      <c r="AK4" s="622"/>
      <c r="AL4" s="620" t="s">
        <v>215</v>
      </c>
      <c r="AM4" s="621"/>
      <c r="AN4" s="621"/>
      <c r="AO4" s="622"/>
      <c r="AP4" s="626" t="s">
        <v>217</v>
      </c>
      <c r="AQ4" s="626"/>
      <c r="AR4" s="626"/>
      <c r="AS4" s="626"/>
      <c r="AT4" s="626"/>
      <c r="AU4" s="626"/>
      <c r="AV4" s="626"/>
      <c r="AW4" s="626"/>
      <c r="AX4" s="626"/>
      <c r="AY4" s="626"/>
      <c r="AZ4" s="626"/>
      <c r="BA4" s="626"/>
      <c r="BB4" s="626"/>
      <c r="BC4" s="626"/>
      <c r="BD4" s="626"/>
      <c r="BE4" s="626"/>
      <c r="BF4" s="626"/>
      <c r="BG4" s="626" t="s">
        <v>218</v>
      </c>
      <c r="BH4" s="626"/>
      <c r="BI4" s="626"/>
      <c r="BJ4" s="626"/>
      <c r="BK4" s="626"/>
      <c r="BL4" s="626"/>
      <c r="BM4" s="626"/>
      <c r="BN4" s="626"/>
      <c r="BO4" s="626" t="s">
        <v>215</v>
      </c>
      <c r="BP4" s="626"/>
      <c r="BQ4" s="626"/>
      <c r="BR4" s="626"/>
      <c r="BS4" s="626" t="s">
        <v>219</v>
      </c>
      <c r="BT4" s="626"/>
      <c r="BU4" s="626"/>
      <c r="BV4" s="626"/>
      <c r="BW4" s="626"/>
      <c r="BX4" s="626"/>
      <c r="BY4" s="626"/>
      <c r="BZ4" s="626"/>
      <c r="CA4" s="626"/>
      <c r="CB4" s="626"/>
      <c r="CD4" s="623" t="s">
        <v>220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221</v>
      </c>
      <c r="C5" s="628"/>
      <c r="D5" s="628"/>
      <c r="E5" s="628"/>
      <c r="F5" s="628"/>
      <c r="G5" s="628"/>
      <c r="H5" s="628"/>
      <c r="I5" s="628"/>
      <c r="J5" s="628"/>
      <c r="K5" s="628"/>
      <c r="L5" s="628"/>
      <c r="M5" s="628"/>
      <c r="N5" s="628"/>
      <c r="O5" s="628"/>
      <c r="P5" s="628"/>
      <c r="Q5" s="629"/>
      <c r="R5" s="630">
        <v>127631735</v>
      </c>
      <c r="S5" s="631"/>
      <c r="T5" s="631"/>
      <c r="U5" s="631"/>
      <c r="V5" s="631"/>
      <c r="W5" s="631"/>
      <c r="X5" s="631"/>
      <c r="Y5" s="632"/>
      <c r="Z5" s="633">
        <v>38.299999999999997</v>
      </c>
      <c r="AA5" s="633"/>
      <c r="AB5" s="633"/>
      <c r="AC5" s="633"/>
      <c r="AD5" s="634">
        <v>119855813</v>
      </c>
      <c r="AE5" s="634"/>
      <c r="AF5" s="634"/>
      <c r="AG5" s="634"/>
      <c r="AH5" s="634"/>
      <c r="AI5" s="634"/>
      <c r="AJ5" s="634"/>
      <c r="AK5" s="634"/>
      <c r="AL5" s="635">
        <v>67.900000000000006</v>
      </c>
      <c r="AM5" s="636"/>
      <c r="AN5" s="636"/>
      <c r="AO5" s="637"/>
      <c r="AP5" s="627" t="s">
        <v>222</v>
      </c>
      <c r="AQ5" s="628"/>
      <c r="AR5" s="628"/>
      <c r="AS5" s="628"/>
      <c r="AT5" s="628"/>
      <c r="AU5" s="628"/>
      <c r="AV5" s="628"/>
      <c r="AW5" s="628"/>
      <c r="AX5" s="628"/>
      <c r="AY5" s="628"/>
      <c r="AZ5" s="628"/>
      <c r="BA5" s="628"/>
      <c r="BB5" s="628"/>
      <c r="BC5" s="628"/>
      <c r="BD5" s="628"/>
      <c r="BE5" s="628"/>
      <c r="BF5" s="629"/>
      <c r="BG5" s="641">
        <v>115895652</v>
      </c>
      <c r="BH5" s="642"/>
      <c r="BI5" s="642"/>
      <c r="BJ5" s="642"/>
      <c r="BK5" s="642"/>
      <c r="BL5" s="642"/>
      <c r="BM5" s="642"/>
      <c r="BN5" s="643"/>
      <c r="BO5" s="644">
        <v>90.8</v>
      </c>
      <c r="BP5" s="644"/>
      <c r="BQ5" s="644"/>
      <c r="BR5" s="644"/>
      <c r="BS5" s="645">
        <v>1801016</v>
      </c>
      <c r="BT5" s="645"/>
      <c r="BU5" s="645"/>
      <c r="BV5" s="645"/>
      <c r="BW5" s="645"/>
      <c r="BX5" s="645"/>
      <c r="BY5" s="645"/>
      <c r="BZ5" s="645"/>
      <c r="CA5" s="645"/>
      <c r="CB5" s="649"/>
      <c r="CD5" s="623" t="s">
        <v>217</v>
      </c>
      <c r="CE5" s="624"/>
      <c r="CF5" s="624"/>
      <c r="CG5" s="624"/>
      <c r="CH5" s="624"/>
      <c r="CI5" s="624"/>
      <c r="CJ5" s="624"/>
      <c r="CK5" s="624"/>
      <c r="CL5" s="624"/>
      <c r="CM5" s="624"/>
      <c r="CN5" s="624"/>
      <c r="CO5" s="624"/>
      <c r="CP5" s="624"/>
      <c r="CQ5" s="625"/>
      <c r="CR5" s="623" t="s">
        <v>223</v>
      </c>
      <c r="CS5" s="624"/>
      <c r="CT5" s="624"/>
      <c r="CU5" s="624"/>
      <c r="CV5" s="624"/>
      <c r="CW5" s="624"/>
      <c r="CX5" s="624"/>
      <c r="CY5" s="625"/>
      <c r="CZ5" s="623" t="s">
        <v>215</v>
      </c>
      <c r="DA5" s="624"/>
      <c r="DB5" s="624"/>
      <c r="DC5" s="625"/>
      <c r="DD5" s="623" t="s">
        <v>224</v>
      </c>
      <c r="DE5" s="624"/>
      <c r="DF5" s="624"/>
      <c r="DG5" s="624"/>
      <c r="DH5" s="624"/>
      <c r="DI5" s="624"/>
      <c r="DJ5" s="624"/>
      <c r="DK5" s="624"/>
      <c r="DL5" s="624"/>
      <c r="DM5" s="624"/>
      <c r="DN5" s="624"/>
      <c r="DO5" s="624"/>
      <c r="DP5" s="625"/>
      <c r="DQ5" s="623" t="s">
        <v>225</v>
      </c>
      <c r="DR5" s="624"/>
      <c r="DS5" s="624"/>
      <c r="DT5" s="624"/>
      <c r="DU5" s="624"/>
      <c r="DV5" s="624"/>
      <c r="DW5" s="624"/>
      <c r="DX5" s="624"/>
      <c r="DY5" s="624"/>
      <c r="DZ5" s="624"/>
      <c r="EA5" s="624"/>
      <c r="EB5" s="624"/>
      <c r="EC5" s="625"/>
    </row>
    <row r="6" spans="2:143" ht="11.25" customHeight="1">
      <c r="B6" s="638" t="s">
        <v>226</v>
      </c>
      <c r="C6" s="639"/>
      <c r="D6" s="639"/>
      <c r="E6" s="639"/>
      <c r="F6" s="639"/>
      <c r="G6" s="639"/>
      <c r="H6" s="639"/>
      <c r="I6" s="639"/>
      <c r="J6" s="639"/>
      <c r="K6" s="639"/>
      <c r="L6" s="639"/>
      <c r="M6" s="639"/>
      <c r="N6" s="639"/>
      <c r="O6" s="639"/>
      <c r="P6" s="639"/>
      <c r="Q6" s="640"/>
      <c r="R6" s="641">
        <v>2701520</v>
      </c>
      <c r="S6" s="642"/>
      <c r="T6" s="642"/>
      <c r="U6" s="642"/>
      <c r="V6" s="642"/>
      <c r="W6" s="642"/>
      <c r="X6" s="642"/>
      <c r="Y6" s="643"/>
      <c r="Z6" s="644">
        <v>0.8</v>
      </c>
      <c r="AA6" s="644"/>
      <c r="AB6" s="644"/>
      <c r="AC6" s="644"/>
      <c r="AD6" s="645">
        <v>2701520</v>
      </c>
      <c r="AE6" s="645"/>
      <c r="AF6" s="645"/>
      <c r="AG6" s="645"/>
      <c r="AH6" s="645"/>
      <c r="AI6" s="645"/>
      <c r="AJ6" s="645"/>
      <c r="AK6" s="645"/>
      <c r="AL6" s="646">
        <v>1.5</v>
      </c>
      <c r="AM6" s="647"/>
      <c r="AN6" s="647"/>
      <c r="AO6" s="648"/>
      <c r="AP6" s="638" t="s">
        <v>227</v>
      </c>
      <c r="AQ6" s="639"/>
      <c r="AR6" s="639"/>
      <c r="AS6" s="639"/>
      <c r="AT6" s="639"/>
      <c r="AU6" s="639"/>
      <c r="AV6" s="639"/>
      <c r="AW6" s="639"/>
      <c r="AX6" s="639"/>
      <c r="AY6" s="639"/>
      <c r="AZ6" s="639"/>
      <c r="BA6" s="639"/>
      <c r="BB6" s="639"/>
      <c r="BC6" s="639"/>
      <c r="BD6" s="639"/>
      <c r="BE6" s="639"/>
      <c r="BF6" s="640"/>
      <c r="BG6" s="641">
        <v>115895652</v>
      </c>
      <c r="BH6" s="642"/>
      <c r="BI6" s="642"/>
      <c r="BJ6" s="642"/>
      <c r="BK6" s="642"/>
      <c r="BL6" s="642"/>
      <c r="BM6" s="642"/>
      <c r="BN6" s="643"/>
      <c r="BO6" s="644">
        <v>90.8</v>
      </c>
      <c r="BP6" s="644"/>
      <c r="BQ6" s="644"/>
      <c r="BR6" s="644"/>
      <c r="BS6" s="645">
        <v>1801016</v>
      </c>
      <c r="BT6" s="645"/>
      <c r="BU6" s="645"/>
      <c r="BV6" s="645"/>
      <c r="BW6" s="645"/>
      <c r="BX6" s="645"/>
      <c r="BY6" s="645"/>
      <c r="BZ6" s="645"/>
      <c r="CA6" s="645"/>
      <c r="CB6" s="649"/>
      <c r="CD6" s="652" t="s">
        <v>228</v>
      </c>
      <c r="CE6" s="653"/>
      <c r="CF6" s="653"/>
      <c r="CG6" s="653"/>
      <c r="CH6" s="653"/>
      <c r="CI6" s="653"/>
      <c r="CJ6" s="653"/>
      <c r="CK6" s="653"/>
      <c r="CL6" s="653"/>
      <c r="CM6" s="653"/>
      <c r="CN6" s="653"/>
      <c r="CO6" s="653"/>
      <c r="CP6" s="653"/>
      <c r="CQ6" s="654"/>
      <c r="CR6" s="641">
        <v>1118592</v>
      </c>
      <c r="CS6" s="642"/>
      <c r="CT6" s="642"/>
      <c r="CU6" s="642"/>
      <c r="CV6" s="642"/>
      <c r="CW6" s="642"/>
      <c r="CX6" s="642"/>
      <c r="CY6" s="643"/>
      <c r="CZ6" s="635">
        <v>0.4</v>
      </c>
      <c r="DA6" s="636"/>
      <c r="DB6" s="636"/>
      <c r="DC6" s="655"/>
      <c r="DD6" s="650">
        <v>977</v>
      </c>
      <c r="DE6" s="642"/>
      <c r="DF6" s="642"/>
      <c r="DG6" s="642"/>
      <c r="DH6" s="642"/>
      <c r="DI6" s="642"/>
      <c r="DJ6" s="642"/>
      <c r="DK6" s="642"/>
      <c r="DL6" s="642"/>
      <c r="DM6" s="642"/>
      <c r="DN6" s="642"/>
      <c r="DO6" s="642"/>
      <c r="DP6" s="643"/>
      <c r="DQ6" s="650">
        <v>1118514</v>
      </c>
      <c r="DR6" s="642"/>
      <c r="DS6" s="642"/>
      <c r="DT6" s="642"/>
      <c r="DU6" s="642"/>
      <c r="DV6" s="642"/>
      <c r="DW6" s="642"/>
      <c r="DX6" s="642"/>
      <c r="DY6" s="642"/>
      <c r="DZ6" s="642"/>
      <c r="EA6" s="642"/>
      <c r="EB6" s="642"/>
      <c r="EC6" s="651"/>
    </row>
    <row r="7" spans="2:143" ht="11.25" customHeight="1">
      <c r="B7" s="638" t="s">
        <v>229</v>
      </c>
      <c r="C7" s="639"/>
      <c r="D7" s="639"/>
      <c r="E7" s="639"/>
      <c r="F7" s="639"/>
      <c r="G7" s="639"/>
      <c r="H7" s="639"/>
      <c r="I7" s="639"/>
      <c r="J7" s="639"/>
      <c r="K7" s="639"/>
      <c r="L7" s="639"/>
      <c r="M7" s="639"/>
      <c r="N7" s="639"/>
      <c r="O7" s="639"/>
      <c r="P7" s="639"/>
      <c r="Q7" s="640"/>
      <c r="R7" s="641">
        <v>230269</v>
      </c>
      <c r="S7" s="642"/>
      <c r="T7" s="642"/>
      <c r="U7" s="642"/>
      <c r="V7" s="642"/>
      <c r="W7" s="642"/>
      <c r="X7" s="642"/>
      <c r="Y7" s="643"/>
      <c r="Z7" s="644">
        <v>0.1</v>
      </c>
      <c r="AA7" s="644"/>
      <c r="AB7" s="644"/>
      <c r="AC7" s="644"/>
      <c r="AD7" s="645">
        <v>230269</v>
      </c>
      <c r="AE7" s="645"/>
      <c r="AF7" s="645"/>
      <c r="AG7" s="645"/>
      <c r="AH7" s="645"/>
      <c r="AI7" s="645"/>
      <c r="AJ7" s="645"/>
      <c r="AK7" s="645"/>
      <c r="AL7" s="646">
        <v>0.1</v>
      </c>
      <c r="AM7" s="647"/>
      <c r="AN7" s="647"/>
      <c r="AO7" s="648"/>
      <c r="AP7" s="638" t="s">
        <v>230</v>
      </c>
      <c r="AQ7" s="639"/>
      <c r="AR7" s="639"/>
      <c r="AS7" s="639"/>
      <c r="AT7" s="639"/>
      <c r="AU7" s="639"/>
      <c r="AV7" s="639"/>
      <c r="AW7" s="639"/>
      <c r="AX7" s="639"/>
      <c r="AY7" s="639"/>
      <c r="AZ7" s="639"/>
      <c r="BA7" s="639"/>
      <c r="BB7" s="639"/>
      <c r="BC7" s="639"/>
      <c r="BD7" s="639"/>
      <c r="BE7" s="639"/>
      <c r="BF7" s="640"/>
      <c r="BG7" s="641">
        <v>63620128</v>
      </c>
      <c r="BH7" s="642"/>
      <c r="BI7" s="642"/>
      <c r="BJ7" s="642"/>
      <c r="BK7" s="642"/>
      <c r="BL7" s="642"/>
      <c r="BM7" s="642"/>
      <c r="BN7" s="643"/>
      <c r="BO7" s="644">
        <v>49.8</v>
      </c>
      <c r="BP7" s="644"/>
      <c r="BQ7" s="644"/>
      <c r="BR7" s="644"/>
      <c r="BS7" s="645">
        <v>1801016</v>
      </c>
      <c r="BT7" s="645"/>
      <c r="BU7" s="645"/>
      <c r="BV7" s="645"/>
      <c r="BW7" s="645"/>
      <c r="BX7" s="645"/>
      <c r="BY7" s="645"/>
      <c r="BZ7" s="645"/>
      <c r="CA7" s="645"/>
      <c r="CB7" s="649"/>
      <c r="CD7" s="656" t="s">
        <v>231</v>
      </c>
      <c r="CE7" s="657"/>
      <c r="CF7" s="657"/>
      <c r="CG7" s="657"/>
      <c r="CH7" s="657"/>
      <c r="CI7" s="657"/>
      <c r="CJ7" s="657"/>
      <c r="CK7" s="657"/>
      <c r="CL7" s="657"/>
      <c r="CM7" s="657"/>
      <c r="CN7" s="657"/>
      <c r="CO7" s="657"/>
      <c r="CP7" s="657"/>
      <c r="CQ7" s="658"/>
      <c r="CR7" s="641">
        <v>25194475</v>
      </c>
      <c r="CS7" s="642"/>
      <c r="CT7" s="642"/>
      <c r="CU7" s="642"/>
      <c r="CV7" s="642"/>
      <c r="CW7" s="642"/>
      <c r="CX7" s="642"/>
      <c r="CY7" s="643"/>
      <c r="CZ7" s="644">
        <v>7.9</v>
      </c>
      <c r="DA7" s="644"/>
      <c r="DB7" s="644"/>
      <c r="DC7" s="644"/>
      <c r="DD7" s="650">
        <v>3271145</v>
      </c>
      <c r="DE7" s="642"/>
      <c r="DF7" s="642"/>
      <c r="DG7" s="642"/>
      <c r="DH7" s="642"/>
      <c r="DI7" s="642"/>
      <c r="DJ7" s="642"/>
      <c r="DK7" s="642"/>
      <c r="DL7" s="642"/>
      <c r="DM7" s="642"/>
      <c r="DN7" s="642"/>
      <c r="DO7" s="642"/>
      <c r="DP7" s="643"/>
      <c r="DQ7" s="650">
        <v>20684926</v>
      </c>
      <c r="DR7" s="642"/>
      <c r="DS7" s="642"/>
      <c r="DT7" s="642"/>
      <c r="DU7" s="642"/>
      <c r="DV7" s="642"/>
      <c r="DW7" s="642"/>
      <c r="DX7" s="642"/>
      <c r="DY7" s="642"/>
      <c r="DZ7" s="642"/>
      <c r="EA7" s="642"/>
      <c r="EB7" s="642"/>
      <c r="EC7" s="651"/>
    </row>
    <row r="8" spans="2:143" ht="11.25" customHeight="1">
      <c r="B8" s="638" t="s">
        <v>232</v>
      </c>
      <c r="C8" s="639"/>
      <c r="D8" s="639"/>
      <c r="E8" s="639"/>
      <c r="F8" s="639"/>
      <c r="G8" s="639"/>
      <c r="H8" s="639"/>
      <c r="I8" s="639"/>
      <c r="J8" s="639"/>
      <c r="K8" s="639"/>
      <c r="L8" s="639"/>
      <c r="M8" s="639"/>
      <c r="N8" s="639"/>
      <c r="O8" s="639"/>
      <c r="P8" s="639"/>
      <c r="Q8" s="640"/>
      <c r="R8" s="641">
        <v>476862</v>
      </c>
      <c r="S8" s="642"/>
      <c r="T8" s="642"/>
      <c r="U8" s="642"/>
      <c r="V8" s="642"/>
      <c r="W8" s="642"/>
      <c r="X8" s="642"/>
      <c r="Y8" s="643"/>
      <c r="Z8" s="644">
        <v>0.1</v>
      </c>
      <c r="AA8" s="644"/>
      <c r="AB8" s="644"/>
      <c r="AC8" s="644"/>
      <c r="AD8" s="645">
        <v>476862</v>
      </c>
      <c r="AE8" s="645"/>
      <c r="AF8" s="645"/>
      <c r="AG8" s="645"/>
      <c r="AH8" s="645"/>
      <c r="AI8" s="645"/>
      <c r="AJ8" s="645"/>
      <c r="AK8" s="645"/>
      <c r="AL8" s="646">
        <v>0.3</v>
      </c>
      <c r="AM8" s="647"/>
      <c r="AN8" s="647"/>
      <c r="AO8" s="648"/>
      <c r="AP8" s="638" t="s">
        <v>233</v>
      </c>
      <c r="AQ8" s="639"/>
      <c r="AR8" s="639"/>
      <c r="AS8" s="639"/>
      <c r="AT8" s="639"/>
      <c r="AU8" s="639"/>
      <c r="AV8" s="639"/>
      <c r="AW8" s="639"/>
      <c r="AX8" s="639"/>
      <c r="AY8" s="639"/>
      <c r="AZ8" s="639"/>
      <c r="BA8" s="639"/>
      <c r="BB8" s="639"/>
      <c r="BC8" s="639"/>
      <c r="BD8" s="639"/>
      <c r="BE8" s="639"/>
      <c r="BF8" s="640"/>
      <c r="BG8" s="641">
        <v>1198660</v>
      </c>
      <c r="BH8" s="642"/>
      <c r="BI8" s="642"/>
      <c r="BJ8" s="642"/>
      <c r="BK8" s="642"/>
      <c r="BL8" s="642"/>
      <c r="BM8" s="642"/>
      <c r="BN8" s="643"/>
      <c r="BO8" s="644">
        <v>0.9</v>
      </c>
      <c r="BP8" s="644"/>
      <c r="BQ8" s="644"/>
      <c r="BR8" s="644"/>
      <c r="BS8" s="650" t="s">
        <v>127</v>
      </c>
      <c r="BT8" s="642"/>
      <c r="BU8" s="642"/>
      <c r="BV8" s="642"/>
      <c r="BW8" s="642"/>
      <c r="BX8" s="642"/>
      <c r="BY8" s="642"/>
      <c r="BZ8" s="642"/>
      <c r="CA8" s="642"/>
      <c r="CB8" s="651"/>
      <c r="CD8" s="656" t="s">
        <v>234</v>
      </c>
      <c r="CE8" s="657"/>
      <c r="CF8" s="657"/>
      <c r="CG8" s="657"/>
      <c r="CH8" s="657"/>
      <c r="CI8" s="657"/>
      <c r="CJ8" s="657"/>
      <c r="CK8" s="657"/>
      <c r="CL8" s="657"/>
      <c r="CM8" s="657"/>
      <c r="CN8" s="657"/>
      <c r="CO8" s="657"/>
      <c r="CP8" s="657"/>
      <c r="CQ8" s="658"/>
      <c r="CR8" s="641">
        <v>120717393</v>
      </c>
      <c r="CS8" s="642"/>
      <c r="CT8" s="642"/>
      <c r="CU8" s="642"/>
      <c r="CV8" s="642"/>
      <c r="CW8" s="642"/>
      <c r="CX8" s="642"/>
      <c r="CY8" s="643"/>
      <c r="CZ8" s="644">
        <v>38.1</v>
      </c>
      <c r="DA8" s="644"/>
      <c r="DB8" s="644"/>
      <c r="DC8" s="644"/>
      <c r="DD8" s="650">
        <v>4111700</v>
      </c>
      <c r="DE8" s="642"/>
      <c r="DF8" s="642"/>
      <c r="DG8" s="642"/>
      <c r="DH8" s="642"/>
      <c r="DI8" s="642"/>
      <c r="DJ8" s="642"/>
      <c r="DK8" s="642"/>
      <c r="DL8" s="642"/>
      <c r="DM8" s="642"/>
      <c r="DN8" s="642"/>
      <c r="DO8" s="642"/>
      <c r="DP8" s="643"/>
      <c r="DQ8" s="650">
        <v>58579156</v>
      </c>
      <c r="DR8" s="642"/>
      <c r="DS8" s="642"/>
      <c r="DT8" s="642"/>
      <c r="DU8" s="642"/>
      <c r="DV8" s="642"/>
      <c r="DW8" s="642"/>
      <c r="DX8" s="642"/>
      <c r="DY8" s="642"/>
      <c r="DZ8" s="642"/>
      <c r="EA8" s="642"/>
      <c r="EB8" s="642"/>
      <c r="EC8" s="651"/>
    </row>
    <row r="9" spans="2:143" ht="11.25" customHeight="1">
      <c r="B9" s="638" t="s">
        <v>235</v>
      </c>
      <c r="C9" s="639"/>
      <c r="D9" s="639"/>
      <c r="E9" s="639"/>
      <c r="F9" s="639"/>
      <c r="G9" s="639"/>
      <c r="H9" s="639"/>
      <c r="I9" s="639"/>
      <c r="J9" s="639"/>
      <c r="K9" s="639"/>
      <c r="L9" s="639"/>
      <c r="M9" s="639"/>
      <c r="N9" s="639"/>
      <c r="O9" s="639"/>
      <c r="P9" s="639"/>
      <c r="Q9" s="640"/>
      <c r="R9" s="641">
        <v>386024</v>
      </c>
      <c r="S9" s="642"/>
      <c r="T9" s="642"/>
      <c r="U9" s="642"/>
      <c r="V9" s="642"/>
      <c r="W9" s="642"/>
      <c r="X9" s="642"/>
      <c r="Y9" s="643"/>
      <c r="Z9" s="644">
        <v>0.1</v>
      </c>
      <c r="AA9" s="644"/>
      <c r="AB9" s="644"/>
      <c r="AC9" s="644"/>
      <c r="AD9" s="645">
        <v>386024</v>
      </c>
      <c r="AE9" s="645"/>
      <c r="AF9" s="645"/>
      <c r="AG9" s="645"/>
      <c r="AH9" s="645"/>
      <c r="AI9" s="645"/>
      <c r="AJ9" s="645"/>
      <c r="AK9" s="645"/>
      <c r="AL9" s="646">
        <v>0.2</v>
      </c>
      <c r="AM9" s="647"/>
      <c r="AN9" s="647"/>
      <c r="AO9" s="648"/>
      <c r="AP9" s="638" t="s">
        <v>236</v>
      </c>
      <c r="AQ9" s="639"/>
      <c r="AR9" s="639"/>
      <c r="AS9" s="639"/>
      <c r="AT9" s="639"/>
      <c r="AU9" s="639"/>
      <c r="AV9" s="639"/>
      <c r="AW9" s="639"/>
      <c r="AX9" s="639"/>
      <c r="AY9" s="639"/>
      <c r="AZ9" s="639"/>
      <c r="BA9" s="639"/>
      <c r="BB9" s="639"/>
      <c r="BC9" s="639"/>
      <c r="BD9" s="639"/>
      <c r="BE9" s="639"/>
      <c r="BF9" s="640"/>
      <c r="BG9" s="641">
        <v>50611011</v>
      </c>
      <c r="BH9" s="642"/>
      <c r="BI9" s="642"/>
      <c r="BJ9" s="642"/>
      <c r="BK9" s="642"/>
      <c r="BL9" s="642"/>
      <c r="BM9" s="642"/>
      <c r="BN9" s="643"/>
      <c r="BO9" s="644">
        <v>39.700000000000003</v>
      </c>
      <c r="BP9" s="644"/>
      <c r="BQ9" s="644"/>
      <c r="BR9" s="644"/>
      <c r="BS9" s="650" t="s">
        <v>237</v>
      </c>
      <c r="BT9" s="642"/>
      <c r="BU9" s="642"/>
      <c r="BV9" s="642"/>
      <c r="BW9" s="642"/>
      <c r="BX9" s="642"/>
      <c r="BY9" s="642"/>
      <c r="BZ9" s="642"/>
      <c r="CA9" s="642"/>
      <c r="CB9" s="651"/>
      <c r="CD9" s="656" t="s">
        <v>238</v>
      </c>
      <c r="CE9" s="657"/>
      <c r="CF9" s="657"/>
      <c r="CG9" s="657"/>
      <c r="CH9" s="657"/>
      <c r="CI9" s="657"/>
      <c r="CJ9" s="657"/>
      <c r="CK9" s="657"/>
      <c r="CL9" s="657"/>
      <c r="CM9" s="657"/>
      <c r="CN9" s="657"/>
      <c r="CO9" s="657"/>
      <c r="CP9" s="657"/>
      <c r="CQ9" s="658"/>
      <c r="CR9" s="641">
        <v>27920270</v>
      </c>
      <c r="CS9" s="642"/>
      <c r="CT9" s="642"/>
      <c r="CU9" s="642"/>
      <c r="CV9" s="642"/>
      <c r="CW9" s="642"/>
      <c r="CX9" s="642"/>
      <c r="CY9" s="643"/>
      <c r="CZ9" s="644">
        <v>8.8000000000000007</v>
      </c>
      <c r="DA9" s="644"/>
      <c r="DB9" s="644"/>
      <c r="DC9" s="644"/>
      <c r="DD9" s="650">
        <v>5292851</v>
      </c>
      <c r="DE9" s="642"/>
      <c r="DF9" s="642"/>
      <c r="DG9" s="642"/>
      <c r="DH9" s="642"/>
      <c r="DI9" s="642"/>
      <c r="DJ9" s="642"/>
      <c r="DK9" s="642"/>
      <c r="DL9" s="642"/>
      <c r="DM9" s="642"/>
      <c r="DN9" s="642"/>
      <c r="DO9" s="642"/>
      <c r="DP9" s="643"/>
      <c r="DQ9" s="650">
        <v>18763504</v>
      </c>
      <c r="DR9" s="642"/>
      <c r="DS9" s="642"/>
      <c r="DT9" s="642"/>
      <c r="DU9" s="642"/>
      <c r="DV9" s="642"/>
      <c r="DW9" s="642"/>
      <c r="DX9" s="642"/>
      <c r="DY9" s="642"/>
      <c r="DZ9" s="642"/>
      <c r="EA9" s="642"/>
      <c r="EB9" s="642"/>
      <c r="EC9" s="651"/>
    </row>
    <row r="10" spans="2:143" ht="11.25" customHeight="1">
      <c r="B10" s="638" t="s">
        <v>239</v>
      </c>
      <c r="C10" s="639"/>
      <c r="D10" s="639"/>
      <c r="E10" s="639"/>
      <c r="F10" s="639"/>
      <c r="G10" s="639"/>
      <c r="H10" s="639"/>
      <c r="I10" s="639"/>
      <c r="J10" s="639"/>
      <c r="K10" s="639"/>
      <c r="L10" s="639"/>
      <c r="M10" s="639"/>
      <c r="N10" s="639"/>
      <c r="O10" s="639"/>
      <c r="P10" s="639"/>
      <c r="Q10" s="640"/>
      <c r="R10" s="641">
        <v>122624</v>
      </c>
      <c r="S10" s="642"/>
      <c r="T10" s="642"/>
      <c r="U10" s="642"/>
      <c r="V10" s="642"/>
      <c r="W10" s="642"/>
      <c r="X10" s="642"/>
      <c r="Y10" s="643"/>
      <c r="Z10" s="644">
        <v>0</v>
      </c>
      <c r="AA10" s="644"/>
      <c r="AB10" s="644"/>
      <c r="AC10" s="644"/>
      <c r="AD10" s="645">
        <v>122624</v>
      </c>
      <c r="AE10" s="645"/>
      <c r="AF10" s="645"/>
      <c r="AG10" s="645"/>
      <c r="AH10" s="645"/>
      <c r="AI10" s="645"/>
      <c r="AJ10" s="645"/>
      <c r="AK10" s="645"/>
      <c r="AL10" s="646">
        <v>0.1</v>
      </c>
      <c r="AM10" s="647"/>
      <c r="AN10" s="647"/>
      <c r="AO10" s="648"/>
      <c r="AP10" s="638" t="s">
        <v>240</v>
      </c>
      <c r="AQ10" s="639"/>
      <c r="AR10" s="639"/>
      <c r="AS10" s="639"/>
      <c r="AT10" s="639"/>
      <c r="AU10" s="639"/>
      <c r="AV10" s="639"/>
      <c r="AW10" s="639"/>
      <c r="AX10" s="639"/>
      <c r="AY10" s="639"/>
      <c r="AZ10" s="639"/>
      <c r="BA10" s="639"/>
      <c r="BB10" s="639"/>
      <c r="BC10" s="639"/>
      <c r="BD10" s="639"/>
      <c r="BE10" s="639"/>
      <c r="BF10" s="640"/>
      <c r="BG10" s="641">
        <v>2704699</v>
      </c>
      <c r="BH10" s="642"/>
      <c r="BI10" s="642"/>
      <c r="BJ10" s="642"/>
      <c r="BK10" s="642"/>
      <c r="BL10" s="642"/>
      <c r="BM10" s="642"/>
      <c r="BN10" s="643"/>
      <c r="BO10" s="644">
        <v>2.1</v>
      </c>
      <c r="BP10" s="644"/>
      <c r="BQ10" s="644"/>
      <c r="BR10" s="644"/>
      <c r="BS10" s="650" t="s">
        <v>127</v>
      </c>
      <c r="BT10" s="642"/>
      <c r="BU10" s="642"/>
      <c r="BV10" s="642"/>
      <c r="BW10" s="642"/>
      <c r="BX10" s="642"/>
      <c r="BY10" s="642"/>
      <c r="BZ10" s="642"/>
      <c r="CA10" s="642"/>
      <c r="CB10" s="651"/>
      <c r="CD10" s="656" t="s">
        <v>241</v>
      </c>
      <c r="CE10" s="657"/>
      <c r="CF10" s="657"/>
      <c r="CG10" s="657"/>
      <c r="CH10" s="657"/>
      <c r="CI10" s="657"/>
      <c r="CJ10" s="657"/>
      <c r="CK10" s="657"/>
      <c r="CL10" s="657"/>
      <c r="CM10" s="657"/>
      <c r="CN10" s="657"/>
      <c r="CO10" s="657"/>
      <c r="CP10" s="657"/>
      <c r="CQ10" s="658"/>
      <c r="CR10" s="641">
        <v>267699</v>
      </c>
      <c r="CS10" s="642"/>
      <c r="CT10" s="642"/>
      <c r="CU10" s="642"/>
      <c r="CV10" s="642"/>
      <c r="CW10" s="642"/>
      <c r="CX10" s="642"/>
      <c r="CY10" s="643"/>
      <c r="CZ10" s="644">
        <v>0.1</v>
      </c>
      <c r="DA10" s="644"/>
      <c r="DB10" s="644"/>
      <c r="DC10" s="644"/>
      <c r="DD10" s="650">
        <v>7636</v>
      </c>
      <c r="DE10" s="642"/>
      <c r="DF10" s="642"/>
      <c r="DG10" s="642"/>
      <c r="DH10" s="642"/>
      <c r="DI10" s="642"/>
      <c r="DJ10" s="642"/>
      <c r="DK10" s="642"/>
      <c r="DL10" s="642"/>
      <c r="DM10" s="642"/>
      <c r="DN10" s="642"/>
      <c r="DO10" s="642"/>
      <c r="DP10" s="643"/>
      <c r="DQ10" s="650">
        <v>63248</v>
      </c>
      <c r="DR10" s="642"/>
      <c r="DS10" s="642"/>
      <c r="DT10" s="642"/>
      <c r="DU10" s="642"/>
      <c r="DV10" s="642"/>
      <c r="DW10" s="642"/>
      <c r="DX10" s="642"/>
      <c r="DY10" s="642"/>
      <c r="DZ10" s="642"/>
      <c r="EA10" s="642"/>
      <c r="EB10" s="642"/>
      <c r="EC10" s="651"/>
    </row>
    <row r="11" spans="2:143" ht="11.25" customHeight="1">
      <c r="B11" s="638" t="s">
        <v>242</v>
      </c>
      <c r="C11" s="639"/>
      <c r="D11" s="639"/>
      <c r="E11" s="639"/>
      <c r="F11" s="639"/>
      <c r="G11" s="639"/>
      <c r="H11" s="639"/>
      <c r="I11" s="639"/>
      <c r="J11" s="639"/>
      <c r="K11" s="639"/>
      <c r="L11" s="639"/>
      <c r="M11" s="639"/>
      <c r="N11" s="639"/>
      <c r="O11" s="639"/>
      <c r="P11" s="639"/>
      <c r="Q11" s="640"/>
      <c r="R11" s="641">
        <v>1114220</v>
      </c>
      <c r="S11" s="642"/>
      <c r="T11" s="642"/>
      <c r="U11" s="642"/>
      <c r="V11" s="642"/>
      <c r="W11" s="642"/>
      <c r="X11" s="642"/>
      <c r="Y11" s="643"/>
      <c r="Z11" s="644">
        <v>0.3</v>
      </c>
      <c r="AA11" s="644"/>
      <c r="AB11" s="644"/>
      <c r="AC11" s="644"/>
      <c r="AD11" s="645">
        <v>1114220</v>
      </c>
      <c r="AE11" s="645"/>
      <c r="AF11" s="645"/>
      <c r="AG11" s="645"/>
      <c r="AH11" s="645"/>
      <c r="AI11" s="645"/>
      <c r="AJ11" s="645"/>
      <c r="AK11" s="645"/>
      <c r="AL11" s="646">
        <v>0.6</v>
      </c>
      <c r="AM11" s="647"/>
      <c r="AN11" s="647"/>
      <c r="AO11" s="648"/>
      <c r="AP11" s="638" t="s">
        <v>243</v>
      </c>
      <c r="AQ11" s="639"/>
      <c r="AR11" s="639"/>
      <c r="AS11" s="639"/>
      <c r="AT11" s="639"/>
      <c r="AU11" s="639"/>
      <c r="AV11" s="639"/>
      <c r="AW11" s="639"/>
      <c r="AX11" s="639"/>
      <c r="AY11" s="639"/>
      <c r="AZ11" s="639"/>
      <c r="BA11" s="639"/>
      <c r="BB11" s="639"/>
      <c r="BC11" s="639"/>
      <c r="BD11" s="639"/>
      <c r="BE11" s="639"/>
      <c r="BF11" s="640"/>
      <c r="BG11" s="641">
        <v>9105758</v>
      </c>
      <c r="BH11" s="642"/>
      <c r="BI11" s="642"/>
      <c r="BJ11" s="642"/>
      <c r="BK11" s="642"/>
      <c r="BL11" s="642"/>
      <c r="BM11" s="642"/>
      <c r="BN11" s="643"/>
      <c r="BO11" s="644">
        <v>7.1</v>
      </c>
      <c r="BP11" s="644"/>
      <c r="BQ11" s="644"/>
      <c r="BR11" s="644"/>
      <c r="BS11" s="650">
        <v>1801016</v>
      </c>
      <c r="BT11" s="642"/>
      <c r="BU11" s="642"/>
      <c r="BV11" s="642"/>
      <c r="BW11" s="642"/>
      <c r="BX11" s="642"/>
      <c r="BY11" s="642"/>
      <c r="BZ11" s="642"/>
      <c r="CA11" s="642"/>
      <c r="CB11" s="651"/>
      <c r="CD11" s="656" t="s">
        <v>244</v>
      </c>
      <c r="CE11" s="657"/>
      <c r="CF11" s="657"/>
      <c r="CG11" s="657"/>
      <c r="CH11" s="657"/>
      <c r="CI11" s="657"/>
      <c r="CJ11" s="657"/>
      <c r="CK11" s="657"/>
      <c r="CL11" s="657"/>
      <c r="CM11" s="657"/>
      <c r="CN11" s="657"/>
      <c r="CO11" s="657"/>
      <c r="CP11" s="657"/>
      <c r="CQ11" s="658"/>
      <c r="CR11" s="641">
        <v>6886100</v>
      </c>
      <c r="CS11" s="642"/>
      <c r="CT11" s="642"/>
      <c r="CU11" s="642"/>
      <c r="CV11" s="642"/>
      <c r="CW11" s="642"/>
      <c r="CX11" s="642"/>
      <c r="CY11" s="643"/>
      <c r="CZ11" s="644">
        <v>2.2000000000000002</v>
      </c>
      <c r="DA11" s="644"/>
      <c r="DB11" s="644"/>
      <c r="DC11" s="644"/>
      <c r="DD11" s="650">
        <v>3366868</v>
      </c>
      <c r="DE11" s="642"/>
      <c r="DF11" s="642"/>
      <c r="DG11" s="642"/>
      <c r="DH11" s="642"/>
      <c r="DI11" s="642"/>
      <c r="DJ11" s="642"/>
      <c r="DK11" s="642"/>
      <c r="DL11" s="642"/>
      <c r="DM11" s="642"/>
      <c r="DN11" s="642"/>
      <c r="DO11" s="642"/>
      <c r="DP11" s="643"/>
      <c r="DQ11" s="650">
        <v>5351272</v>
      </c>
      <c r="DR11" s="642"/>
      <c r="DS11" s="642"/>
      <c r="DT11" s="642"/>
      <c r="DU11" s="642"/>
      <c r="DV11" s="642"/>
      <c r="DW11" s="642"/>
      <c r="DX11" s="642"/>
      <c r="DY11" s="642"/>
      <c r="DZ11" s="642"/>
      <c r="EA11" s="642"/>
      <c r="EB11" s="642"/>
      <c r="EC11" s="651"/>
    </row>
    <row r="12" spans="2:143" ht="11.25" customHeight="1">
      <c r="B12" s="638" t="s">
        <v>245</v>
      </c>
      <c r="C12" s="639"/>
      <c r="D12" s="639"/>
      <c r="E12" s="639"/>
      <c r="F12" s="639"/>
      <c r="G12" s="639"/>
      <c r="H12" s="639"/>
      <c r="I12" s="639"/>
      <c r="J12" s="639"/>
      <c r="K12" s="639"/>
      <c r="L12" s="639"/>
      <c r="M12" s="639"/>
      <c r="N12" s="639"/>
      <c r="O12" s="639"/>
      <c r="P12" s="639"/>
      <c r="Q12" s="640"/>
      <c r="R12" s="641">
        <v>13701884</v>
      </c>
      <c r="S12" s="642"/>
      <c r="T12" s="642"/>
      <c r="U12" s="642"/>
      <c r="V12" s="642"/>
      <c r="W12" s="642"/>
      <c r="X12" s="642"/>
      <c r="Y12" s="643"/>
      <c r="Z12" s="644">
        <v>4.0999999999999996</v>
      </c>
      <c r="AA12" s="644"/>
      <c r="AB12" s="644"/>
      <c r="AC12" s="644"/>
      <c r="AD12" s="645">
        <v>13701884</v>
      </c>
      <c r="AE12" s="645"/>
      <c r="AF12" s="645"/>
      <c r="AG12" s="645"/>
      <c r="AH12" s="645"/>
      <c r="AI12" s="645"/>
      <c r="AJ12" s="645"/>
      <c r="AK12" s="645"/>
      <c r="AL12" s="646">
        <v>7.8</v>
      </c>
      <c r="AM12" s="647"/>
      <c r="AN12" s="647"/>
      <c r="AO12" s="648"/>
      <c r="AP12" s="638" t="s">
        <v>246</v>
      </c>
      <c r="AQ12" s="639"/>
      <c r="AR12" s="639"/>
      <c r="AS12" s="639"/>
      <c r="AT12" s="639"/>
      <c r="AU12" s="639"/>
      <c r="AV12" s="639"/>
      <c r="AW12" s="639"/>
      <c r="AX12" s="639"/>
      <c r="AY12" s="639"/>
      <c r="AZ12" s="639"/>
      <c r="BA12" s="639"/>
      <c r="BB12" s="639"/>
      <c r="BC12" s="639"/>
      <c r="BD12" s="639"/>
      <c r="BE12" s="639"/>
      <c r="BF12" s="640"/>
      <c r="BG12" s="641">
        <v>45593334</v>
      </c>
      <c r="BH12" s="642"/>
      <c r="BI12" s="642"/>
      <c r="BJ12" s="642"/>
      <c r="BK12" s="642"/>
      <c r="BL12" s="642"/>
      <c r="BM12" s="642"/>
      <c r="BN12" s="643"/>
      <c r="BO12" s="644">
        <v>35.700000000000003</v>
      </c>
      <c r="BP12" s="644"/>
      <c r="BQ12" s="644"/>
      <c r="BR12" s="644"/>
      <c r="BS12" s="650" t="s">
        <v>127</v>
      </c>
      <c r="BT12" s="642"/>
      <c r="BU12" s="642"/>
      <c r="BV12" s="642"/>
      <c r="BW12" s="642"/>
      <c r="BX12" s="642"/>
      <c r="BY12" s="642"/>
      <c r="BZ12" s="642"/>
      <c r="CA12" s="642"/>
      <c r="CB12" s="651"/>
      <c r="CD12" s="656" t="s">
        <v>247</v>
      </c>
      <c r="CE12" s="657"/>
      <c r="CF12" s="657"/>
      <c r="CG12" s="657"/>
      <c r="CH12" s="657"/>
      <c r="CI12" s="657"/>
      <c r="CJ12" s="657"/>
      <c r="CK12" s="657"/>
      <c r="CL12" s="657"/>
      <c r="CM12" s="657"/>
      <c r="CN12" s="657"/>
      <c r="CO12" s="657"/>
      <c r="CP12" s="657"/>
      <c r="CQ12" s="658"/>
      <c r="CR12" s="641">
        <v>2024931</v>
      </c>
      <c r="CS12" s="642"/>
      <c r="CT12" s="642"/>
      <c r="CU12" s="642"/>
      <c r="CV12" s="642"/>
      <c r="CW12" s="642"/>
      <c r="CX12" s="642"/>
      <c r="CY12" s="643"/>
      <c r="CZ12" s="644">
        <v>0.6</v>
      </c>
      <c r="DA12" s="644"/>
      <c r="DB12" s="644"/>
      <c r="DC12" s="644"/>
      <c r="DD12" s="650">
        <v>365239</v>
      </c>
      <c r="DE12" s="642"/>
      <c r="DF12" s="642"/>
      <c r="DG12" s="642"/>
      <c r="DH12" s="642"/>
      <c r="DI12" s="642"/>
      <c r="DJ12" s="642"/>
      <c r="DK12" s="642"/>
      <c r="DL12" s="642"/>
      <c r="DM12" s="642"/>
      <c r="DN12" s="642"/>
      <c r="DO12" s="642"/>
      <c r="DP12" s="643"/>
      <c r="DQ12" s="650">
        <v>1844028</v>
      </c>
      <c r="DR12" s="642"/>
      <c r="DS12" s="642"/>
      <c r="DT12" s="642"/>
      <c r="DU12" s="642"/>
      <c r="DV12" s="642"/>
      <c r="DW12" s="642"/>
      <c r="DX12" s="642"/>
      <c r="DY12" s="642"/>
      <c r="DZ12" s="642"/>
      <c r="EA12" s="642"/>
      <c r="EB12" s="642"/>
      <c r="EC12" s="651"/>
    </row>
    <row r="13" spans="2:143" ht="11.25" customHeight="1">
      <c r="B13" s="638" t="s">
        <v>248</v>
      </c>
      <c r="C13" s="639"/>
      <c r="D13" s="639"/>
      <c r="E13" s="639"/>
      <c r="F13" s="639"/>
      <c r="G13" s="639"/>
      <c r="H13" s="639"/>
      <c r="I13" s="639"/>
      <c r="J13" s="639"/>
      <c r="K13" s="639"/>
      <c r="L13" s="639"/>
      <c r="M13" s="639"/>
      <c r="N13" s="639"/>
      <c r="O13" s="639"/>
      <c r="P13" s="639"/>
      <c r="Q13" s="640"/>
      <c r="R13" s="641">
        <v>105856</v>
      </c>
      <c r="S13" s="642"/>
      <c r="T13" s="642"/>
      <c r="U13" s="642"/>
      <c r="V13" s="642"/>
      <c r="W13" s="642"/>
      <c r="X13" s="642"/>
      <c r="Y13" s="643"/>
      <c r="Z13" s="644">
        <v>0</v>
      </c>
      <c r="AA13" s="644"/>
      <c r="AB13" s="644"/>
      <c r="AC13" s="644"/>
      <c r="AD13" s="645">
        <v>105856</v>
      </c>
      <c r="AE13" s="645"/>
      <c r="AF13" s="645"/>
      <c r="AG13" s="645"/>
      <c r="AH13" s="645"/>
      <c r="AI13" s="645"/>
      <c r="AJ13" s="645"/>
      <c r="AK13" s="645"/>
      <c r="AL13" s="646">
        <v>0.1</v>
      </c>
      <c r="AM13" s="647"/>
      <c r="AN13" s="647"/>
      <c r="AO13" s="648"/>
      <c r="AP13" s="638" t="s">
        <v>249</v>
      </c>
      <c r="AQ13" s="639"/>
      <c r="AR13" s="639"/>
      <c r="AS13" s="639"/>
      <c r="AT13" s="639"/>
      <c r="AU13" s="639"/>
      <c r="AV13" s="639"/>
      <c r="AW13" s="639"/>
      <c r="AX13" s="639"/>
      <c r="AY13" s="639"/>
      <c r="AZ13" s="639"/>
      <c r="BA13" s="639"/>
      <c r="BB13" s="639"/>
      <c r="BC13" s="639"/>
      <c r="BD13" s="639"/>
      <c r="BE13" s="639"/>
      <c r="BF13" s="640"/>
      <c r="BG13" s="641">
        <v>45326791</v>
      </c>
      <c r="BH13" s="642"/>
      <c r="BI13" s="642"/>
      <c r="BJ13" s="642"/>
      <c r="BK13" s="642"/>
      <c r="BL13" s="642"/>
      <c r="BM13" s="642"/>
      <c r="BN13" s="643"/>
      <c r="BO13" s="644">
        <v>35.5</v>
      </c>
      <c r="BP13" s="644"/>
      <c r="BQ13" s="644"/>
      <c r="BR13" s="644"/>
      <c r="BS13" s="650" t="s">
        <v>127</v>
      </c>
      <c r="BT13" s="642"/>
      <c r="BU13" s="642"/>
      <c r="BV13" s="642"/>
      <c r="BW13" s="642"/>
      <c r="BX13" s="642"/>
      <c r="BY13" s="642"/>
      <c r="BZ13" s="642"/>
      <c r="CA13" s="642"/>
      <c r="CB13" s="651"/>
      <c r="CD13" s="656" t="s">
        <v>250</v>
      </c>
      <c r="CE13" s="657"/>
      <c r="CF13" s="657"/>
      <c r="CG13" s="657"/>
      <c r="CH13" s="657"/>
      <c r="CI13" s="657"/>
      <c r="CJ13" s="657"/>
      <c r="CK13" s="657"/>
      <c r="CL13" s="657"/>
      <c r="CM13" s="657"/>
      <c r="CN13" s="657"/>
      <c r="CO13" s="657"/>
      <c r="CP13" s="657"/>
      <c r="CQ13" s="658"/>
      <c r="CR13" s="641">
        <v>38361319</v>
      </c>
      <c r="CS13" s="642"/>
      <c r="CT13" s="642"/>
      <c r="CU13" s="642"/>
      <c r="CV13" s="642"/>
      <c r="CW13" s="642"/>
      <c r="CX13" s="642"/>
      <c r="CY13" s="643"/>
      <c r="CZ13" s="644">
        <v>12.1</v>
      </c>
      <c r="DA13" s="644"/>
      <c r="DB13" s="644"/>
      <c r="DC13" s="644"/>
      <c r="DD13" s="650">
        <v>18171165</v>
      </c>
      <c r="DE13" s="642"/>
      <c r="DF13" s="642"/>
      <c r="DG13" s="642"/>
      <c r="DH13" s="642"/>
      <c r="DI13" s="642"/>
      <c r="DJ13" s="642"/>
      <c r="DK13" s="642"/>
      <c r="DL13" s="642"/>
      <c r="DM13" s="642"/>
      <c r="DN13" s="642"/>
      <c r="DO13" s="642"/>
      <c r="DP13" s="643"/>
      <c r="DQ13" s="650">
        <v>23338645</v>
      </c>
      <c r="DR13" s="642"/>
      <c r="DS13" s="642"/>
      <c r="DT13" s="642"/>
      <c r="DU13" s="642"/>
      <c r="DV13" s="642"/>
      <c r="DW13" s="642"/>
      <c r="DX13" s="642"/>
      <c r="DY13" s="642"/>
      <c r="DZ13" s="642"/>
      <c r="EA13" s="642"/>
      <c r="EB13" s="642"/>
      <c r="EC13" s="651"/>
    </row>
    <row r="14" spans="2:143" ht="11.25" customHeight="1">
      <c r="B14" s="638" t="s">
        <v>251</v>
      </c>
      <c r="C14" s="639"/>
      <c r="D14" s="639"/>
      <c r="E14" s="639"/>
      <c r="F14" s="639"/>
      <c r="G14" s="639"/>
      <c r="H14" s="639"/>
      <c r="I14" s="639"/>
      <c r="J14" s="639"/>
      <c r="K14" s="639"/>
      <c r="L14" s="639"/>
      <c r="M14" s="639"/>
      <c r="N14" s="639"/>
      <c r="O14" s="639"/>
      <c r="P14" s="639"/>
      <c r="Q14" s="640"/>
      <c r="R14" s="641" t="s">
        <v>127</v>
      </c>
      <c r="S14" s="642"/>
      <c r="T14" s="642"/>
      <c r="U14" s="642"/>
      <c r="V14" s="642"/>
      <c r="W14" s="642"/>
      <c r="X14" s="642"/>
      <c r="Y14" s="643"/>
      <c r="Z14" s="644" t="s">
        <v>127</v>
      </c>
      <c r="AA14" s="644"/>
      <c r="AB14" s="644"/>
      <c r="AC14" s="644"/>
      <c r="AD14" s="645" t="s">
        <v>127</v>
      </c>
      <c r="AE14" s="645"/>
      <c r="AF14" s="645"/>
      <c r="AG14" s="645"/>
      <c r="AH14" s="645"/>
      <c r="AI14" s="645"/>
      <c r="AJ14" s="645"/>
      <c r="AK14" s="645"/>
      <c r="AL14" s="646" t="s">
        <v>127</v>
      </c>
      <c r="AM14" s="647"/>
      <c r="AN14" s="647"/>
      <c r="AO14" s="648"/>
      <c r="AP14" s="638" t="s">
        <v>252</v>
      </c>
      <c r="AQ14" s="639"/>
      <c r="AR14" s="639"/>
      <c r="AS14" s="639"/>
      <c r="AT14" s="639"/>
      <c r="AU14" s="639"/>
      <c r="AV14" s="639"/>
      <c r="AW14" s="639"/>
      <c r="AX14" s="639"/>
      <c r="AY14" s="639"/>
      <c r="AZ14" s="639"/>
      <c r="BA14" s="639"/>
      <c r="BB14" s="639"/>
      <c r="BC14" s="639"/>
      <c r="BD14" s="639"/>
      <c r="BE14" s="639"/>
      <c r="BF14" s="640"/>
      <c r="BG14" s="641">
        <v>1813355</v>
      </c>
      <c r="BH14" s="642"/>
      <c r="BI14" s="642"/>
      <c r="BJ14" s="642"/>
      <c r="BK14" s="642"/>
      <c r="BL14" s="642"/>
      <c r="BM14" s="642"/>
      <c r="BN14" s="643"/>
      <c r="BO14" s="644">
        <v>1.4</v>
      </c>
      <c r="BP14" s="644"/>
      <c r="BQ14" s="644"/>
      <c r="BR14" s="644"/>
      <c r="BS14" s="650" t="s">
        <v>127</v>
      </c>
      <c r="BT14" s="642"/>
      <c r="BU14" s="642"/>
      <c r="BV14" s="642"/>
      <c r="BW14" s="642"/>
      <c r="BX14" s="642"/>
      <c r="BY14" s="642"/>
      <c r="BZ14" s="642"/>
      <c r="CA14" s="642"/>
      <c r="CB14" s="651"/>
      <c r="CD14" s="656" t="s">
        <v>253</v>
      </c>
      <c r="CE14" s="657"/>
      <c r="CF14" s="657"/>
      <c r="CG14" s="657"/>
      <c r="CH14" s="657"/>
      <c r="CI14" s="657"/>
      <c r="CJ14" s="657"/>
      <c r="CK14" s="657"/>
      <c r="CL14" s="657"/>
      <c r="CM14" s="657"/>
      <c r="CN14" s="657"/>
      <c r="CO14" s="657"/>
      <c r="CP14" s="657"/>
      <c r="CQ14" s="658"/>
      <c r="CR14" s="641">
        <v>8201548</v>
      </c>
      <c r="CS14" s="642"/>
      <c r="CT14" s="642"/>
      <c r="CU14" s="642"/>
      <c r="CV14" s="642"/>
      <c r="CW14" s="642"/>
      <c r="CX14" s="642"/>
      <c r="CY14" s="643"/>
      <c r="CZ14" s="644">
        <v>2.6</v>
      </c>
      <c r="DA14" s="644"/>
      <c r="DB14" s="644"/>
      <c r="DC14" s="644"/>
      <c r="DD14" s="650">
        <v>507815</v>
      </c>
      <c r="DE14" s="642"/>
      <c r="DF14" s="642"/>
      <c r="DG14" s="642"/>
      <c r="DH14" s="642"/>
      <c r="DI14" s="642"/>
      <c r="DJ14" s="642"/>
      <c r="DK14" s="642"/>
      <c r="DL14" s="642"/>
      <c r="DM14" s="642"/>
      <c r="DN14" s="642"/>
      <c r="DO14" s="642"/>
      <c r="DP14" s="643"/>
      <c r="DQ14" s="650">
        <v>7572758</v>
      </c>
      <c r="DR14" s="642"/>
      <c r="DS14" s="642"/>
      <c r="DT14" s="642"/>
      <c r="DU14" s="642"/>
      <c r="DV14" s="642"/>
      <c r="DW14" s="642"/>
      <c r="DX14" s="642"/>
      <c r="DY14" s="642"/>
      <c r="DZ14" s="642"/>
      <c r="EA14" s="642"/>
      <c r="EB14" s="642"/>
      <c r="EC14" s="651"/>
    </row>
    <row r="15" spans="2:143" ht="11.25" customHeight="1">
      <c r="B15" s="638" t="s">
        <v>254</v>
      </c>
      <c r="C15" s="639"/>
      <c r="D15" s="639"/>
      <c r="E15" s="639"/>
      <c r="F15" s="639"/>
      <c r="G15" s="639"/>
      <c r="H15" s="639"/>
      <c r="I15" s="639"/>
      <c r="J15" s="639"/>
      <c r="K15" s="639"/>
      <c r="L15" s="639"/>
      <c r="M15" s="639"/>
      <c r="N15" s="639"/>
      <c r="O15" s="639"/>
      <c r="P15" s="639"/>
      <c r="Q15" s="640"/>
      <c r="R15" s="641">
        <v>769497</v>
      </c>
      <c r="S15" s="642"/>
      <c r="T15" s="642"/>
      <c r="U15" s="642"/>
      <c r="V15" s="642"/>
      <c r="W15" s="642"/>
      <c r="X15" s="642"/>
      <c r="Y15" s="643"/>
      <c r="Z15" s="644">
        <v>0.2</v>
      </c>
      <c r="AA15" s="644"/>
      <c r="AB15" s="644"/>
      <c r="AC15" s="644"/>
      <c r="AD15" s="645">
        <v>769497</v>
      </c>
      <c r="AE15" s="645"/>
      <c r="AF15" s="645"/>
      <c r="AG15" s="645"/>
      <c r="AH15" s="645"/>
      <c r="AI15" s="645"/>
      <c r="AJ15" s="645"/>
      <c r="AK15" s="645"/>
      <c r="AL15" s="646">
        <v>0.4</v>
      </c>
      <c r="AM15" s="647"/>
      <c r="AN15" s="647"/>
      <c r="AO15" s="648"/>
      <c r="AP15" s="638" t="s">
        <v>255</v>
      </c>
      <c r="AQ15" s="639"/>
      <c r="AR15" s="639"/>
      <c r="AS15" s="639"/>
      <c r="AT15" s="639"/>
      <c r="AU15" s="639"/>
      <c r="AV15" s="639"/>
      <c r="AW15" s="639"/>
      <c r="AX15" s="639"/>
      <c r="AY15" s="639"/>
      <c r="AZ15" s="639"/>
      <c r="BA15" s="639"/>
      <c r="BB15" s="639"/>
      <c r="BC15" s="639"/>
      <c r="BD15" s="639"/>
      <c r="BE15" s="639"/>
      <c r="BF15" s="640"/>
      <c r="BG15" s="641">
        <v>4863243</v>
      </c>
      <c r="BH15" s="642"/>
      <c r="BI15" s="642"/>
      <c r="BJ15" s="642"/>
      <c r="BK15" s="642"/>
      <c r="BL15" s="642"/>
      <c r="BM15" s="642"/>
      <c r="BN15" s="643"/>
      <c r="BO15" s="644">
        <v>3.8</v>
      </c>
      <c r="BP15" s="644"/>
      <c r="BQ15" s="644"/>
      <c r="BR15" s="644"/>
      <c r="BS15" s="650" t="s">
        <v>127</v>
      </c>
      <c r="BT15" s="642"/>
      <c r="BU15" s="642"/>
      <c r="BV15" s="642"/>
      <c r="BW15" s="642"/>
      <c r="BX15" s="642"/>
      <c r="BY15" s="642"/>
      <c r="BZ15" s="642"/>
      <c r="CA15" s="642"/>
      <c r="CB15" s="651"/>
      <c r="CD15" s="656" t="s">
        <v>256</v>
      </c>
      <c r="CE15" s="657"/>
      <c r="CF15" s="657"/>
      <c r="CG15" s="657"/>
      <c r="CH15" s="657"/>
      <c r="CI15" s="657"/>
      <c r="CJ15" s="657"/>
      <c r="CK15" s="657"/>
      <c r="CL15" s="657"/>
      <c r="CM15" s="657"/>
      <c r="CN15" s="657"/>
      <c r="CO15" s="657"/>
      <c r="CP15" s="657"/>
      <c r="CQ15" s="658"/>
      <c r="CR15" s="641">
        <v>52296057</v>
      </c>
      <c r="CS15" s="642"/>
      <c r="CT15" s="642"/>
      <c r="CU15" s="642"/>
      <c r="CV15" s="642"/>
      <c r="CW15" s="642"/>
      <c r="CX15" s="642"/>
      <c r="CY15" s="643"/>
      <c r="CZ15" s="644">
        <v>16.5</v>
      </c>
      <c r="DA15" s="644"/>
      <c r="DB15" s="644"/>
      <c r="DC15" s="644"/>
      <c r="DD15" s="650">
        <v>3306256</v>
      </c>
      <c r="DE15" s="642"/>
      <c r="DF15" s="642"/>
      <c r="DG15" s="642"/>
      <c r="DH15" s="642"/>
      <c r="DI15" s="642"/>
      <c r="DJ15" s="642"/>
      <c r="DK15" s="642"/>
      <c r="DL15" s="642"/>
      <c r="DM15" s="642"/>
      <c r="DN15" s="642"/>
      <c r="DO15" s="642"/>
      <c r="DP15" s="643"/>
      <c r="DQ15" s="650">
        <v>41333071</v>
      </c>
      <c r="DR15" s="642"/>
      <c r="DS15" s="642"/>
      <c r="DT15" s="642"/>
      <c r="DU15" s="642"/>
      <c r="DV15" s="642"/>
      <c r="DW15" s="642"/>
      <c r="DX15" s="642"/>
      <c r="DY15" s="642"/>
      <c r="DZ15" s="642"/>
      <c r="EA15" s="642"/>
      <c r="EB15" s="642"/>
      <c r="EC15" s="651"/>
    </row>
    <row r="16" spans="2:143" ht="11.25" customHeight="1">
      <c r="B16" s="638" t="s">
        <v>257</v>
      </c>
      <c r="C16" s="639"/>
      <c r="D16" s="639"/>
      <c r="E16" s="639"/>
      <c r="F16" s="639"/>
      <c r="G16" s="639"/>
      <c r="H16" s="639"/>
      <c r="I16" s="639"/>
      <c r="J16" s="639"/>
      <c r="K16" s="639"/>
      <c r="L16" s="639"/>
      <c r="M16" s="639"/>
      <c r="N16" s="639"/>
      <c r="O16" s="639"/>
      <c r="P16" s="639"/>
      <c r="Q16" s="640"/>
      <c r="R16" s="641">
        <v>5825992</v>
      </c>
      <c r="S16" s="642"/>
      <c r="T16" s="642"/>
      <c r="U16" s="642"/>
      <c r="V16" s="642"/>
      <c r="W16" s="642"/>
      <c r="X16" s="642"/>
      <c r="Y16" s="643"/>
      <c r="Z16" s="644">
        <v>1.8</v>
      </c>
      <c r="AA16" s="644"/>
      <c r="AB16" s="644"/>
      <c r="AC16" s="644"/>
      <c r="AD16" s="645">
        <v>5825992</v>
      </c>
      <c r="AE16" s="645"/>
      <c r="AF16" s="645"/>
      <c r="AG16" s="645"/>
      <c r="AH16" s="645"/>
      <c r="AI16" s="645"/>
      <c r="AJ16" s="645"/>
      <c r="AK16" s="645"/>
      <c r="AL16" s="646">
        <v>3.3</v>
      </c>
      <c r="AM16" s="647"/>
      <c r="AN16" s="647"/>
      <c r="AO16" s="648"/>
      <c r="AP16" s="638" t="s">
        <v>258</v>
      </c>
      <c r="AQ16" s="639"/>
      <c r="AR16" s="639"/>
      <c r="AS16" s="639"/>
      <c r="AT16" s="639"/>
      <c r="AU16" s="639"/>
      <c r="AV16" s="639"/>
      <c r="AW16" s="639"/>
      <c r="AX16" s="639"/>
      <c r="AY16" s="639"/>
      <c r="AZ16" s="639"/>
      <c r="BA16" s="639"/>
      <c r="BB16" s="639"/>
      <c r="BC16" s="639"/>
      <c r="BD16" s="639"/>
      <c r="BE16" s="639"/>
      <c r="BF16" s="640"/>
      <c r="BG16" s="641">
        <v>40</v>
      </c>
      <c r="BH16" s="642"/>
      <c r="BI16" s="642"/>
      <c r="BJ16" s="642"/>
      <c r="BK16" s="642"/>
      <c r="BL16" s="642"/>
      <c r="BM16" s="642"/>
      <c r="BN16" s="643"/>
      <c r="BO16" s="644">
        <v>0</v>
      </c>
      <c r="BP16" s="644"/>
      <c r="BQ16" s="644"/>
      <c r="BR16" s="644"/>
      <c r="BS16" s="650" t="s">
        <v>237</v>
      </c>
      <c r="BT16" s="642"/>
      <c r="BU16" s="642"/>
      <c r="BV16" s="642"/>
      <c r="BW16" s="642"/>
      <c r="BX16" s="642"/>
      <c r="BY16" s="642"/>
      <c r="BZ16" s="642"/>
      <c r="CA16" s="642"/>
      <c r="CB16" s="651"/>
      <c r="CD16" s="656" t="s">
        <v>259</v>
      </c>
      <c r="CE16" s="657"/>
      <c r="CF16" s="657"/>
      <c r="CG16" s="657"/>
      <c r="CH16" s="657"/>
      <c r="CI16" s="657"/>
      <c r="CJ16" s="657"/>
      <c r="CK16" s="657"/>
      <c r="CL16" s="657"/>
      <c r="CM16" s="657"/>
      <c r="CN16" s="657"/>
      <c r="CO16" s="657"/>
      <c r="CP16" s="657"/>
      <c r="CQ16" s="658"/>
      <c r="CR16" s="641">
        <v>1073483</v>
      </c>
      <c r="CS16" s="642"/>
      <c r="CT16" s="642"/>
      <c r="CU16" s="642"/>
      <c r="CV16" s="642"/>
      <c r="CW16" s="642"/>
      <c r="CX16" s="642"/>
      <c r="CY16" s="643"/>
      <c r="CZ16" s="644">
        <v>0.3</v>
      </c>
      <c r="DA16" s="644"/>
      <c r="DB16" s="644"/>
      <c r="DC16" s="644"/>
      <c r="DD16" s="650" t="s">
        <v>237</v>
      </c>
      <c r="DE16" s="642"/>
      <c r="DF16" s="642"/>
      <c r="DG16" s="642"/>
      <c r="DH16" s="642"/>
      <c r="DI16" s="642"/>
      <c r="DJ16" s="642"/>
      <c r="DK16" s="642"/>
      <c r="DL16" s="642"/>
      <c r="DM16" s="642"/>
      <c r="DN16" s="642"/>
      <c r="DO16" s="642"/>
      <c r="DP16" s="643"/>
      <c r="DQ16" s="650">
        <v>473255</v>
      </c>
      <c r="DR16" s="642"/>
      <c r="DS16" s="642"/>
      <c r="DT16" s="642"/>
      <c r="DU16" s="642"/>
      <c r="DV16" s="642"/>
      <c r="DW16" s="642"/>
      <c r="DX16" s="642"/>
      <c r="DY16" s="642"/>
      <c r="DZ16" s="642"/>
      <c r="EA16" s="642"/>
      <c r="EB16" s="642"/>
      <c r="EC16" s="651"/>
    </row>
    <row r="17" spans="2:133" ht="11.25" customHeight="1">
      <c r="B17" s="638" t="s">
        <v>260</v>
      </c>
      <c r="C17" s="639"/>
      <c r="D17" s="639"/>
      <c r="E17" s="639"/>
      <c r="F17" s="639"/>
      <c r="G17" s="639"/>
      <c r="H17" s="639"/>
      <c r="I17" s="639"/>
      <c r="J17" s="639"/>
      <c r="K17" s="639"/>
      <c r="L17" s="639"/>
      <c r="M17" s="639"/>
      <c r="N17" s="639"/>
      <c r="O17" s="639"/>
      <c r="P17" s="639"/>
      <c r="Q17" s="640"/>
      <c r="R17" s="641">
        <v>762663</v>
      </c>
      <c r="S17" s="642"/>
      <c r="T17" s="642"/>
      <c r="U17" s="642"/>
      <c r="V17" s="642"/>
      <c r="W17" s="642"/>
      <c r="X17" s="642"/>
      <c r="Y17" s="643"/>
      <c r="Z17" s="644">
        <v>0.2</v>
      </c>
      <c r="AA17" s="644"/>
      <c r="AB17" s="644"/>
      <c r="AC17" s="644"/>
      <c r="AD17" s="645">
        <v>762663</v>
      </c>
      <c r="AE17" s="645"/>
      <c r="AF17" s="645"/>
      <c r="AG17" s="645"/>
      <c r="AH17" s="645"/>
      <c r="AI17" s="645"/>
      <c r="AJ17" s="645"/>
      <c r="AK17" s="645"/>
      <c r="AL17" s="646">
        <v>0.4</v>
      </c>
      <c r="AM17" s="647"/>
      <c r="AN17" s="647"/>
      <c r="AO17" s="648"/>
      <c r="AP17" s="638" t="s">
        <v>261</v>
      </c>
      <c r="AQ17" s="639"/>
      <c r="AR17" s="639"/>
      <c r="AS17" s="639"/>
      <c r="AT17" s="639"/>
      <c r="AU17" s="639"/>
      <c r="AV17" s="639"/>
      <c r="AW17" s="639"/>
      <c r="AX17" s="639"/>
      <c r="AY17" s="639"/>
      <c r="AZ17" s="639"/>
      <c r="BA17" s="639"/>
      <c r="BB17" s="639"/>
      <c r="BC17" s="639"/>
      <c r="BD17" s="639"/>
      <c r="BE17" s="639"/>
      <c r="BF17" s="640"/>
      <c r="BG17" s="641">
        <v>5552</v>
      </c>
      <c r="BH17" s="642"/>
      <c r="BI17" s="642"/>
      <c r="BJ17" s="642"/>
      <c r="BK17" s="642"/>
      <c r="BL17" s="642"/>
      <c r="BM17" s="642"/>
      <c r="BN17" s="643"/>
      <c r="BO17" s="644">
        <v>0</v>
      </c>
      <c r="BP17" s="644"/>
      <c r="BQ17" s="644"/>
      <c r="BR17" s="644"/>
      <c r="BS17" s="650" t="s">
        <v>127</v>
      </c>
      <c r="BT17" s="642"/>
      <c r="BU17" s="642"/>
      <c r="BV17" s="642"/>
      <c r="BW17" s="642"/>
      <c r="BX17" s="642"/>
      <c r="BY17" s="642"/>
      <c r="BZ17" s="642"/>
      <c r="CA17" s="642"/>
      <c r="CB17" s="651"/>
      <c r="CD17" s="656" t="s">
        <v>262</v>
      </c>
      <c r="CE17" s="657"/>
      <c r="CF17" s="657"/>
      <c r="CG17" s="657"/>
      <c r="CH17" s="657"/>
      <c r="CI17" s="657"/>
      <c r="CJ17" s="657"/>
      <c r="CK17" s="657"/>
      <c r="CL17" s="657"/>
      <c r="CM17" s="657"/>
      <c r="CN17" s="657"/>
      <c r="CO17" s="657"/>
      <c r="CP17" s="657"/>
      <c r="CQ17" s="658"/>
      <c r="CR17" s="641">
        <v>32906795</v>
      </c>
      <c r="CS17" s="642"/>
      <c r="CT17" s="642"/>
      <c r="CU17" s="642"/>
      <c r="CV17" s="642"/>
      <c r="CW17" s="642"/>
      <c r="CX17" s="642"/>
      <c r="CY17" s="643"/>
      <c r="CZ17" s="644">
        <v>10.4</v>
      </c>
      <c r="DA17" s="644"/>
      <c r="DB17" s="644"/>
      <c r="DC17" s="644"/>
      <c r="DD17" s="650" t="s">
        <v>237</v>
      </c>
      <c r="DE17" s="642"/>
      <c r="DF17" s="642"/>
      <c r="DG17" s="642"/>
      <c r="DH17" s="642"/>
      <c r="DI17" s="642"/>
      <c r="DJ17" s="642"/>
      <c r="DK17" s="642"/>
      <c r="DL17" s="642"/>
      <c r="DM17" s="642"/>
      <c r="DN17" s="642"/>
      <c r="DO17" s="642"/>
      <c r="DP17" s="643"/>
      <c r="DQ17" s="650">
        <v>31967587</v>
      </c>
      <c r="DR17" s="642"/>
      <c r="DS17" s="642"/>
      <c r="DT17" s="642"/>
      <c r="DU17" s="642"/>
      <c r="DV17" s="642"/>
      <c r="DW17" s="642"/>
      <c r="DX17" s="642"/>
      <c r="DY17" s="642"/>
      <c r="DZ17" s="642"/>
      <c r="EA17" s="642"/>
      <c r="EB17" s="642"/>
      <c r="EC17" s="651"/>
    </row>
    <row r="18" spans="2:133" ht="11.25" customHeight="1">
      <c r="B18" s="638" t="s">
        <v>263</v>
      </c>
      <c r="C18" s="639"/>
      <c r="D18" s="639"/>
      <c r="E18" s="639"/>
      <c r="F18" s="639"/>
      <c r="G18" s="639"/>
      <c r="H18" s="639"/>
      <c r="I18" s="639"/>
      <c r="J18" s="639"/>
      <c r="K18" s="639"/>
      <c r="L18" s="639"/>
      <c r="M18" s="639"/>
      <c r="N18" s="639"/>
      <c r="O18" s="639"/>
      <c r="P18" s="639"/>
      <c r="Q18" s="640"/>
      <c r="R18" s="641">
        <v>32333190</v>
      </c>
      <c r="S18" s="642"/>
      <c r="T18" s="642"/>
      <c r="U18" s="642"/>
      <c r="V18" s="642"/>
      <c r="W18" s="642"/>
      <c r="X18" s="642"/>
      <c r="Y18" s="643"/>
      <c r="Z18" s="644">
        <v>9.6999999999999993</v>
      </c>
      <c r="AA18" s="644"/>
      <c r="AB18" s="644"/>
      <c r="AC18" s="644"/>
      <c r="AD18" s="645">
        <v>29727705</v>
      </c>
      <c r="AE18" s="645"/>
      <c r="AF18" s="645"/>
      <c r="AG18" s="645"/>
      <c r="AH18" s="645"/>
      <c r="AI18" s="645"/>
      <c r="AJ18" s="645"/>
      <c r="AK18" s="645"/>
      <c r="AL18" s="646">
        <v>16.8</v>
      </c>
      <c r="AM18" s="647"/>
      <c r="AN18" s="647"/>
      <c r="AO18" s="648"/>
      <c r="AP18" s="638" t="s">
        <v>264</v>
      </c>
      <c r="AQ18" s="639"/>
      <c r="AR18" s="639"/>
      <c r="AS18" s="639"/>
      <c r="AT18" s="639"/>
      <c r="AU18" s="639"/>
      <c r="AV18" s="639"/>
      <c r="AW18" s="639"/>
      <c r="AX18" s="639"/>
      <c r="AY18" s="639"/>
      <c r="AZ18" s="639"/>
      <c r="BA18" s="639"/>
      <c r="BB18" s="639"/>
      <c r="BC18" s="639"/>
      <c r="BD18" s="639"/>
      <c r="BE18" s="639"/>
      <c r="BF18" s="640"/>
      <c r="BG18" s="641" t="s">
        <v>237</v>
      </c>
      <c r="BH18" s="642"/>
      <c r="BI18" s="642"/>
      <c r="BJ18" s="642"/>
      <c r="BK18" s="642"/>
      <c r="BL18" s="642"/>
      <c r="BM18" s="642"/>
      <c r="BN18" s="643"/>
      <c r="BO18" s="644" t="s">
        <v>127</v>
      </c>
      <c r="BP18" s="644"/>
      <c r="BQ18" s="644"/>
      <c r="BR18" s="644"/>
      <c r="BS18" s="650" t="s">
        <v>237</v>
      </c>
      <c r="BT18" s="642"/>
      <c r="BU18" s="642"/>
      <c r="BV18" s="642"/>
      <c r="BW18" s="642"/>
      <c r="BX18" s="642"/>
      <c r="BY18" s="642"/>
      <c r="BZ18" s="642"/>
      <c r="CA18" s="642"/>
      <c r="CB18" s="651"/>
      <c r="CD18" s="656" t="s">
        <v>265</v>
      </c>
      <c r="CE18" s="657"/>
      <c r="CF18" s="657"/>
      <c r="CG18" s="657"/>
      <c r="CH18" s="657"/>
      <c r="CI18" s="657"/>
      <c r="CJ18" s="657"/>
      <c r="CK18" s="657"/>
      <c r="CL18" s="657"/>
      <c r="CM18" s="657"/>
      <c r="CN18" s="657"/>
      <c r="CO18" s="657"/>
      <c r="CP18" s="657"/>
      <c r="CQ18" s="658"/>
      <c r="CR18" s="641" t="s">
        <v>127</v>
      </c>
      <c r="CS18" s="642"/>
      <c r="CT18" s="642"/>
      <c r="CU18" s="642"/>
      <c r="CV18" s="642"/>
      <c r="CW18" s="642"/>
      <c r="CX18" s="642"/>
      <c r="CY18" s="643"/>
      <c r="CZ18" s="644" t="s">
        <v>127</v>
      </c>
      <c r="DA18" s="644"/>
      <c r="DB18" s="644"/>
      <c r="DC18" s="644"/>
      <c r="DD18" s="650" t="s">
        <v>127</v>
      </c>
      <c r="DE18" s="642"/>
      <c r="DF18" s="642"/>
      <c r="DG18" s="642"/>
      <c r="DH18" s="642"/>
      <c r="DI18" s="642"/>
      <c r="DJ18" s="642"/>
      <c r="DK18" s="642"/>
      <c r="DL18" s="642"/>
      <c r="DM18" s="642"/>
      <c r="DN18" s="642"/>
      <c r="DO18" s="642"/>
      <c r="DP18" s="643"/>
      <c r="DQ18" s="650" t="s">
        <v>237</v>
      </c>
      <c r="DR18" s="642"/>
      <c r="DS18" s="642"/>
      <c r="DT18" s="642"/>
      <c r="DU18" s="642"/>
      <c r="DV18" s="642"/>
      <c r="DW18" s="642"/>
      <c r="DX18" s="642"/>
      <c r="DY18" s="642"/>
      <c r="DZ18" s="642"/>
      <c r="EA18" s="642"/>
      <c r="EB18" s="642"/>
      <c r="EC18" s="651"/>
    </row>
    <row r="19" spans="2:133" ht="11.25" customHeight="1">
      <c r="B19" s="638" t="s">
        <v>266</v>
      </c>
      <c r="C19" s="639"/>
      <c r="D19" s="639"/>
      <c r="E19" s="639"/>
      <c r="F19" s="639"/>
      <c r="G19" s="639"/>
      <c r="H19" s="639"/>
      <c r="I19" s="639"/>
      <c r="J19" s="639"/>
      <c r="K19" s="639"/>
      <c r="L19" s="639"/>
      <c r="M19" s="639"/>
      <c r="N19" s="639"/>
      <c r="O19" s="639"/>
      <c r="P19" s="639"/>
      <c r="Q19" s="640"/>
      <c r="R19" s="641">
        <v>29727705</v>
      </c>
      <c r="S19" s="642"/>
      <c r="T19" s="642"/>
      <c r="U19" s="642"/>
      <c r="V19" s="642"/>
      <c r="W19" s="642"/>
      <c r="X19" s="642"/>
      <c r="Y19" s="643"/>
      <c r="Z19" s="644">
        <v>8.9</v>
      </c>
      <c r="AA19" s="644"/>
      <c r="AB19" s="644"/>
      <c r="AC19" s="644"/>
      <c r="AD19" s="645">
        <v>29727705</v>
      </c>
      <c r="AE19" s="645"/>
      <c r="AF19" s="645"/>
      <c r="AG19" s="645"/>
      <c r="AH19" s="645"/>
      <c r="AI19" s="645"/>
      <c r="AJ19" s="645"/>
      <c r="AK19" s="645"/>
      <c r="AL19" s="646">
        <v>16.8</v>
      </c>
      <c r="AM19" s="647"/>
      <c r="AN19" s="647"/>
      <c r="AO19" s="648"/>
      <c r="AP19" s="638" t="s">
        <v>267</v>
      </c>
      <c r="AQ19" s="639"/>
      <c r="AR19" s="639"/>
      <c r="AS19" s="639"/>
      <c r="AT19" s="639"/>
      <c r="AU19" s="639"/>
      <c r="AV19" s="639"/>
      <c r="AW19" s="639"/>
      <c r="AX19" s="639"/>
      <c r="AY19" s="639"/>
      <c r="AZ19" s="639"/>
      <c r="BA19" s="639"/>
      <c r="BB19" s="639"/>
      <c r="BC19" s="639"/>
      <c r="BD19" s="639"/>
      <c r="BE19" s="639"/>
      <c r="BF19" s="640"/>
      <c r="BG19" s="641">
        <v>11736083</v>
      </c>
      <c r="BH19" s="642"/>
      <c r="BI19" s="642"/>
      <c r="BJ19" s="642"/>
      <c r="BK19" s="642"/>
      <c r="BL19" s="642"/>
      <c r="BM19" s="642"/>
      <c r="BN19" s="643"/>
      <c r="BO19" s="644">
        <v>9.1999999999999993</v>
      </c>
      <c r="BP19" s="644"/>
      <c r="BQ19" s="644"/>
      <c r="BR19" s="644"/>
      <c r="BS19" s="650" t="s">
        <v>127</v>
      </c>
      <c r="BT19" s="642"/>
      <c r="BU19" s="642"/>
      <c r="BV19" s="642"/>
      <c r="BW19" s="642"/>
      <c r="BX19" s="642"/>
      <c r="BY19" s="642"/>
      <c r="BZ19" s="642"/>
      <c r="CA19" s="642"/>
      <c r="CB19" s="651"/>
      <c r="CD19" s="656" t="s">
        <v>268</v>
      </c>
      <c r="CE19" s="657"/>
      <c r="CF19" s="657"/>
      <c r="CG19" s="657"/>
      <c r="CH19" s="657"/>
      <c r="CI19" s="657"/>
      <c r="CJ19" s="657"/>
      <c r="CK19" s="657"/>
      <c r="CL19" s="657"/>
      <c r="CM19" s="657"/>
      <c r="CN19" s="657"/>
      <c r="CO19" s="657"/>
      <c r="CP19" s="657"/>
      <c r="CQ19" s="658"/>
      <c r="CR19" s="641" t="s">
        <v>127</v>
      </c>
      <c r="CS19" s="642"/>
      <c r="CT19" s="642"/>
      <c r="CU19" s="642"/>
      <c r="CV19" s="642"/>
      <c r="CW19" s="642"/>
      <c r="CX19" s="642"/>
      <c r="CY19" s="643"/>
      <c r="CZ19" s="644" t="s">
        <v>127</v>
      </c>
      <c r="DA19" s="644"/>
      <c r="DB19" s="644"/>
      <c r="DC19" s="644"/>
      <c r="DD19" s="650" t="s">
        <v>127</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c r="B20" s="638" t="s">
        <v>269</v>
      </c>
      <c r="C20" s="639"/>
      <c r="D20" s="639"/>
      <c r="E20" s="639"/>
      <c r="F20" s="639"/>
      <c r="G20" s="639"/>
      <c r="H20" s="639"/>
      <c r="I20" s="639"/>
      <c r="J20" s="639"/>
      <c r="K20" s="639"/>
      <c r="L20" s="639"/>
      <c r="M20" s="639"/>
      <c r="N20" s="639"/>
      <c r="O20" s="639"/>
      <c r="P20" s="639"/>
      <c r="Q20" s="640"/>
      <c r="R20" s="641">
        <v>2605443</v>
      </c>
      <c r="S20" s="642"/>
      <c r="T20" s="642"/>
      <c r="U20" s="642"/>
      <c r="V20" s="642"/>
      <c r="W20" s="642"/>
      <c r="X20" s="642"/>
      <c r="Y20" s="643"/>
      <c r="Z20" s="644">
        <v>0.8</v>
      </c>
      <c r="AA20" s="644"/>
      <c r="AB20" s="644"/>
      <c r="AC20" s="644"/>
      <c r="AD20" s="645" t="s">
        <v>127</v>
      </c>
      <c r="AE20" s="645"/>
      <c r="AF20" s="645"/>
      <c r="AG20" s="645"/>
      <c r="AH20" s="645"/>
      <c r="AI20" s="645"/>
      <c r="AJ20" s="645"/>
      <c r="AK20" s="645"/>
      <c r="AL20" s="646" t="s">
        <v>127</v>
      </c>
      <c r="AM20" s="647"/>
      <c r="AN20" s="647"/>
      <c r="AO20" s="648"/>
      <c r="AP20" s="638" t="s">
        <v>270</v>
      </c>
      <c r="AQ20" s="639"/>
      <c r="AR20" s="639"/>
      <c r="AS20" s="639"/>
      <c r="AT20" s="639"/>
      <c r="AU20" s="639"/>
      <c r="AV20" s="639"/>
      <c r="AW20" s="639"/>
      <c r="AX20" s="639"/>
      <c r="AY20" s="639"/>
      <c r="AZ20" s="639"/>
      <c r="BA20" s="639"/>
      <c r="BB20" s="639"/>
      <c r="BC20" s="639"/>
      <c r="BD20" s="639"/>
      <c r="BE20" s="639"/>
      <c r="BF20" s="640"/>
      <c r="BG20" s="641">
        <v>11736083</v>
      </c>
      <c r="BH20" s="642"/>
      <c r="BI20" s="642"/>
      <c r="BJ20" s="642"/>
      <c r="BK20" s="642"/>
      <c r="BL20" s="642"/>
      <c r="BM20" s="642"/>
      <c r="BN20" s="643"/>
      <c r="BO20" s="644">
        <v>9.1999999999999993</v>
      </c>
      <c r="BP20" s="644"/>
      <c r="BQ20" s="644"/>
      <c r="BR20" s="644"/>
      <c r="BS20" s="650" t="s">
        <v>127</v>
      </c>
      <c r="BT20" s="642"/>
      <c r="BU20" s="642"/>
      <c r="BV20" s="642"/>
      <c r="BW20" s="642"/>
      <c r="BX20" s="642"/>
      <c r="BY20" s="642"/>
      <c r="BZ20" s="642"/>
      <c r="CA20" s="642"/>
      <c r="CB20" s="651"/>
      <c r="CD20" s="656" t="s">
        <v>271</v>
      </c>
      <c r="CE20" s="657"/>
      <c r="CF20" s="657"/>
      <c r="CG20" s="657"/>
      <c r="CH20" s="657"/>
      <c r="CI20" s="657"/>
      <c r="CJ20" s="657"/>
      <c r="CK20" s="657"/>
      <c r="CL20" s="657"/>
      <c r="CM20" s="657"/>
      <c r="CN20" s="657"/>
      <c r="CO20" s="657"/>
      <c r="CP20" s="657"/>
      <c r="CQ20" s="658"/>
      <c r="CR20" s="641">
        <v>316968662</v>
      </c>
      <c r="CS20" s="642"/>
      <c r="CT20" s="642"/>
      <c r="CU20" s="642"/>
      <c r="CV20" s="642"/>
      <c r="CW20" s="642"/>
      <c r="CX20" s="642"/>
      <c r="CY20" s="643"/>
      <c r="CZ20" s="644">
        <v>100</v>
      </c>
      <c r="DA20" s="644"/>
      <c r="DB20" s="644"/>
      <c r="DC20" s="644"/>
      <c r="DD20" s="650">
        <v>38401652</v>
      </c>
      <c r="DE20" s="642"/>
      <c r="DF20" s="642"/>
      <c r="DG20" s="642"/>
      <c r="DH20" s="642"/>
      <c r="DI20" s="642"/>
      <c r="DJ20" s="642"/>
      <c r="DK20" s="642"/>
      <c r="DL20" s="642"/>
      <c r="DM20" s="642"/>
      <c r="DN20" s="642"/>
      <c r="DO20" s="642"/>
      <c r="DP20" s="643"/>
      <c r="DQ20" s="650">
        <v>211089964</v>
      </c>
      <c r="DR20" s="642"/>
      <c r="DS20" s="642"/>
      <c r="DT20" s="642"/>
      <c r="DU20" s="642"/>
      <c r="DV20" s="642"/>
      <c r="DW20" s="642"/>
      <c r="DX20" s="642"/>
      <c r="DY20" s="642"/>
      <c r="DZ20" s="642"/>
      <c r="EA20" s="642"/>
      <c r="EB20" s="642"/>
      <c r="EC20" s="651"/>
    </row>
    <row r="21" spans="2:133" ht="11.25" customHeight="1">
      <c r="B21" s="638" t="s">
        <v>272</v>
      </c>
      <c r="C21" s="639"/>
      <c r="D21" s="639"/>
      <c r="E21" s="639"/>
      <c r="F21" s="639"/>
      <c r="G21" s="639"/>
      <c r="H21" s="639"/>
      <c r="I21" s="639"/>
      <c r="J21" s="639"/>
      <c r="K21" s="639"/>
      <c r="L21" s="639"/>
      <c r="M21" s="639"/>
      <c r="N21" s="639"/>
      <c r="O21" s="639"/>
      <c r="P21" s="639"/>
      <c r="Q21" s="640"/>
      <c r="R21" s="641">
        <v>42</v>
      </c>
      <c r="S21" s="642"/>
      <c r="T21" s="642"/>
      <c r="U21" s="642"/>
      <c r="V21" s="642"/>
      <c r="W21" s="642"/>
      <c r="X21" s="642"/>
      <c r="Y21" s="643"/>
      <c r="Z21" s="644">
        <v>0</v>
      </c>
      <c r="AA21" s="644"/>
      <c r="AB21" s="644"/>
      <c r="AC21" s="644"/>
      <c r="AD21" s="645" t="s">
        <v>237</v>
      </c>
      <c r="AE21" s="645"/>
      <c r="AF21" s="645"/>
      <c r="AG21" s="645"/>
      <c r="AH21" s="645"/>
      <c r="AI21" s="645"/>
      <c r="AJ21" s="645"/>
      <c r="AK21" s="645"/>
      <c r="AL21" s="646" t="s">
        <v>127</v>
      </c>
      <c r="AM21" s="647"/>
      <c r="AN21" s="647"/>
      <c r="AO21" s="648"/>
      <c r="AP21" s="659" t="s">
        <v>273</v>
      </c>
      <c r="AQ21" s="660"/>
      <c r="AR21" s="660"/>
      <c r="AS21" s="660"/>
      <c r="AT21" s="660"/>
      <c r="AU21" s="660"/>
      <c r="AV21" s="660"/>
      <c r="AW21" s="660"/>
      <c r="AX21" s="660"/>
      <c r="AY21" s="660"/>
      <c r="AZ21" s="660"/>
      <c r="BA21" s="660"/>
      <c r="BB21" s="660"/>
      <c r="BC21" s="660"/>
      <c r="BD21" s="660"/>
      <c r="BE21" s="660"/>
      <c r="BF21" s="661"/>
      <c r="BG21" s="641">
        <v>17969</v>
      </c>
      <c r="BH21" s="642"/>
      <c r="BI21" s="642"/>
      <c r="BJ21" s="642"/>
      <c r="BK21" s="642"/>
      <c r="BL21" s="642"/>
      <c r="BM21" s="642"/>
      <c r="BN21" s="643"/>
      <c r="BO21" s="644">
        <v>0</v>
      </c>
      <c r="BP21" s="644"/>
      <c r="BQ21" s="644"/>
      <c r="BR21" s="644"/>
      <c r="BS21" s="650" t="s">
        <v>237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274</v>
      </c>
      <c r="C22" s="639"/>
      <c r="D22" s="639"/>
      <c r="E22" s="639"/>
      <c r="F22" s="639"/>
      <c r="G22" s="639"/>
      <c r="H22" s="639"/>
      <c r="I22" s="639"/>
      <c r="J22" s="639"/>
      <c r="K22" s="639"/>
      <c r="L22" s="639"/>
      <c r="M22" s="639"/>
      <c r="N22" s="639"/>
      <c r="O22" s="639"/>
      <c r="P22" s="639"/>
      <c r="Q22" s="640"/>
      <c r="R22" s="641">
        <v>186162336</v>
      </c>
      <c r="S22" s="642"/>
      <c r="T22" s="642"/>
      <c r="U22" s="642"/>
      <c r="V22" s="642"/>
      <c r="W22" s="642"/>
      <c r="X22" s="642"/>
      <c r="Y22" s="643"/>
      <c r="Z22" s="644">
        <v>55.9</v>
      </c>
      <c r="AA22" s="644"/>
      <c r="AB22" s="644"/>
      <c r="AC22" s="644"/>
      <c r="AD22" s="645">
        <v>175780929</v>
      </c>
      <c r="AE22" s="645"/>
      <c r="AF22" s="645"/>
      <c r="AG22" s="645"/>
      <c r="AH22" s="645"/>
      <c r="AI22" s="645"/>
      <c r="AJ22" s="645"/>
      <c r="AK22" s="645"/>
      <c r="AL22" s="646">
        <v>99.6</v>
      </c>
      <c r="AM22" s="647"/>
      <c r="AN22" s="647"/>
      <c r="AO22" s="648"/>
      <c r="AP22" s="659" t="s">
        <v>275</v>
      </c>
      <c r="AQ22" s="660"/>
      <c r="AR22" s="660"/>
      <c r="AS22" s="660"/>
      <c r="AT22" s="660"/>
      <c r="AU22" s="660"/>
      <c r="AV22" s="660"/>
      <c r="AW22" s="660"/>
      <c r="AX22" s="660"/>
      <c r="AY22" s="660"/>
      <c r="AZ22" s="660"/>
      <c r="BA22" s="660"/>
      <c r="BB22" s="660"/>
      <c r="BC22" s="660"/>
      <c r="BD22" s="660"/>
      <c r="BE22" s="660"/>
      <c r="BF22" s="661"/>
      <c r="BG22" s="641">
        <v>3942192</v>
      </c>
      <c r="BH22" s="642"/>
      <c r="BI22" s="642"/>
      <c r="BJ22" s="642"/>
      <c r="BK22" s="642"/>
      <c r="BL22" s="642"/>
      <c r="BM22" s="642"/>
      <c r="BN22" s="643"/>
      <c r="BO22" s="644">
        <v>3.1</v>
      </c>
      <c r="BP22" s="644"/>
      <c r="BQ22" s="644"/>
      <c r="BR22" s="644"/>
      <c r="BS22" s="650" t="s">
        <v>237</v>
      </c>
      <c r="BT22" s="642"/>
      <c r="BU22" s="642"/>
      <c r="BV22" s="642"/>
      <c r="BW22" s="642"/>
      <c r="BX22" s="642"/>
      <c r="BY22" s="642"/>
      <c r="BZ22" s="642"/>
      <c r="CA22" s="642"/>
      <c r="CB22" s="651"/>
      <c r="CD22" s="623" t="s">
        <v>276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277</v>
      </c>
      <c r="C23" s="639"/>
      <c r="D23" s="639"/>
      <c r="E23" s="639"/>
      <c r="F23" s="639"/>
      <c r="G23" s="639"/>
      <c r="H23" s="639"/>
      <c r="I23" s="639"/>
      <c r="J23" s="639"/>
      <c r="K23" s="639"/>
      <c r="L23" s="639"/>
      <c r="M23" s="639"/>
      <c r="N23" s="639"/>
      <c r="O23" s="639"/>
      <c r="P23" s="639"/>
      <c r="Q23" s="640"/>
      <c r="R23" s="641">
        <v>262144</v>
      </c>
      <c r="S23" s="642"/>
      <c r="T23" s="642"/>
      <c r="U23" s="642"/>
      <c r="V23" s="642"/>
      <c r="W23" s="642"/>
      <c r="X23" s="642"/>
      <c r="Y23" s="643"/>
      <c r="Z23" s="644">
        <v>0.1</v>
      </c>
      <c r="AA23" s="644"/>
      <c r="AB23" s="644"/>
      <c r="AC23" s="644"/>
      <c r="AD23" s="645">
        <v>262144</v>
      </c>
      <c r="AE23" s="645"/>
      <c r="AF23" s="645"/>
      <c r="AG23" s="645"/>
      <c r="AH23" s="645"/>
      <c r="AI23" s="645"/>
      <c r="AJ23" s="645"/>
      <c r="AK23" s="645"/>
      <c r="AL23" s="646">
        <v>0.1</v>
      </c>
      <c r="AM23" s="647"/>
      <c r="AN23" s="647"/>
      <c r="AO23" s="648"/>
      <c r="AP23" s="659" t="s">
        <v>278</v>
      </c>
      <c r="AQ23" s="660"/>
      <c r="AR23" s="660"/>
      <c r="AS23" s="660"/>
      <c r="AT23" s="660"/>
      <c r="AU23" s="660"/>
      <c r="AV23" s="660"/>
      <c r="AW23" s="660"/>
      <c r="AX23" s="660"/>
      <c r="AY23" s="660"/>
      <c r="AZ23" s="660"/>
      <c r="BA23" s="660"/>
      <c r="BB23" s="660"/>
      <c r="BC23" s="660"/>
      <c r="BD23" s="660"/>
      <c r="BE23" s="660"/>
      <c r="BF23" s="661"/>
      <c r="BG23" s="641">
        <v>7775922</v>
      </c>
      <c r="BH23" s="642"/>
      <c r="BI23" s="642"/>
      <c r="BJ23" s="642"/>
      <c r="BK23" s="642"/>
      <c r="BL23" s="642"/>
      <c r="BM23" s="642"/>
      <c r="BN23" s="643"/>
      <c r="BO23" s="644">
        <v>6.1</v>
      </c>
      <c r="BP23" s="644"/>
      <c r="BQ23" s="644"/>
      <c r="BR23" s="644"/>
      <c r="BS23" s="650" t="s">
        <v>237</v>
      </c>
      <c r="BT23" s="642"/>
      <c r="BU23" s="642"/>
      <c r="BV23" s="642"/>
      <c r="BW23" s="642"/>
      <c r="BX23" s="642"/>
      <c r="BY23" s="642"/>
      <c r="BZ23" s="642"/>
      <c r="CA23" s="642"/>
      <c r="CB23" s="651"/>
      <c r="CD23" s="623" t="s">
        <v>217</v>
      </c>
      <c r="CE23" s="624"/>
      <c r="CF23" s="624"/>
      <c r="CG23" s="624"/>
      <c r="CH23" s="624"/>
      <c r="CI23" s="624"/>
      <c r="CJ23" s="624"/>
      <c r="CK23" s="624"/>
      <c r="CL23" s="624"/>
      <c r="CM23" s="624"/>
      <c r="CN23" s="624"/>
      <c r="CO23" s="624"/>
      <c r="CP23" s="624"/>
      <c r="CQ23" s="625"/>
      <c r="CR23" s="623" t="s">
        <v>279</v>
      </c>
      <c r="CS23" s="624"/>
      <c r="CT23" s="624"/>
      <c r="CU23" s="624"/>
      <c r="CV23" s="624"/>
      <c r="CW23" s="624"/>
      <c r="CX23" s="624"/>
      <c r="CY23" s="625"/>
      <c r="CZ23" s="623" t="s">
        <v>280</v>
      </c>
      <c r="DA23" s="624"/>
      <c r="DB23" s="624"/>
      <c r="DC23" s="625"/>
      <c r="DD23" s="623" t="s">
        <v>281</v>
      </c>
      <c r="DE23" s="624"/>
      <c r="DF23" s="624"/>
      <c r="DG23" s="624"/>
      <c r="DH23" s="624"/>
      <c r="DI23" s="624"/>
      <c r="DJ23" s="624"/>
      <c r="DK23" s="625"/>
      <c r="DL23" s="671" t="s">
        <v>282</v>
      </c>
      <c r="DM23" s="672"/>
      <c r="DN23" s="672"/>
      <c r="DO23" s="672"/>
      <c r="DP23" s="672"/>
      <c r="DQ23" s="672"/>
      <c r="DR23" s="672"/>
      <c r="DS23" s="672"/>
      <c r="DT23" s="672"/>
      <c r="DU23" s="672"/>
      <c r="DV23" s="673"/>
      <c r="DW23" s="623" t="s">
        <v>283</v>
      </c>
      <c r="DX23" s="624"/>
      <c r="DY23" s="624"/>
      <c r="DZ23" s="624"/>
      <c r="EA23" s="624"/>
      <c r="EB23" s="624"/>
      <c r="EC23" s="625"/>
    </row>
    <row r="24" spans="2:133" ht="11.25" customHeight="1">
      <c r="B24" s="638" t="s">
        <v>284</v>
      </c>
      <c r="C24" s="639"/>
      <c r="D24" s="639"/>
      <c r="E24" s="639"/>
      <c r="F24" s="639"/>
      <c r="G24" s="639"/>
      <c r="H24" s="639"/>
      <c r="I24" s="639"/>
      <c r="J24" s="639"/>
      <c r="K24" s="639"/>
      <c r="L24" s="639"/>
      <c r="M24" s="639"/>
      <c r="N24" s="639"/>
      <c r="O24" s="639"/>
      <c r="P24" s="639"/>
      <c r="Q24" s="640"/>
      <c r="R24" s="641">
        <v>2922184</v>
      </c>
      <c r="S24" s="642"/>
      <c r="T24" s="642"/>
      <c r="U24" s="642"/>
      <c r="V24" s="642"/>
      <c r="W24" s="642"/>
      <c r="X24" s="642"/>
      <c r="Y24" s="643"/>
      <c r="Z24" s="644">
        <v>0.9</v>
      </c>
      <c r="AA24" s="644"/>
      <c r="AB24" s="644"/>
      <c r="AC24" s="644"/>
      <c r="AD24" s="645" t="s">
        <v>127</v>
      </c>
      <c r="AE24" s="645"/>
      <c r="AF24" s="645"/>
      <c r="AG24" s="645"/>
      <c r="AH24" s="645"/>
      <c r="AI24" s="645"/>
      <c r="AJ24" s="645"/>
      <c r="AK24" s="645"/>
      <c r="AL24" s="646" t="s">
        <v>127</v>
      </c>
      <c r="AM24" s="647"/>
      <c r="AN24" s="647"/>
      <c r="AO24" s="648"/>
      <c r="AP24" s="659" t="s">
        <v>285</v>
      </c>
      <c r="AQ24" s="660"/>
      <c r="AR24" s="660"/>
      <c r="AS24" s="660"/>
      <c r="AT24" s="660"/>
      <c r="AU24" s="660"/>
      <c r="AV24" s="660"/>
      <c r="AW24" s="660"/>
      <c r="AX24" s="660"/>
      <c r="AY24" s="660"/>
      <c r="AZ24" s="660"/>
      <c r="BA24" s="660"/>
      <c r="BB24" s="660"/>
      <c r="BC24" s="660"/>
      <c r="BD24" s="660"/>
      <c r="BE24" s="660"/>
      <c r="BF24" s="661"/>
      <c r="BG24" s="641" t="s">
        <v>127</v>
      </c>
      <c r="BH24" s="642"/>
      <c r="BI24" s="642"/>
      <c r="BJ24" s="642"/>
      <c r="BK24" s="642"/>
      <c r="BL24" s="642"/>
      <c r="BM24" s="642"/>
      <c r="BN24" s="643"/>
      <c r="BO24" s="644" t="s">
        <v>127</v>
      </c>
      <c r="BP24" s="644"/>
      <c r="BQ24" s="644"/>
      <c r="BR24" s="644"/>
      <c r="BS24" s="650" t="s">
        <v>237</v>
      </c>
      <c r="BT24" s="642"/>
      <c r="BU24" s="642"/>
      <c r="BV24" s="642"/>
      <c r="BW24" s="642"/>
      <c r="BX24" s="642"/>
      <c r="BY24" s="642"/>
      <c r="BZ24" s="642"/>
      <c r="CA24" s="642"/>
      <c r="CB24" s="651"/>
      <c r="CD24" s="652" t="s">
        <v>286</v>
      </c>
      <c r="CE24" s="653"/>
      <c r="CF24" s="653"/>
      <c r="CG24" s="653"/>
      <c r="CH24" s="653"/>
      <c r="CI24" s="653"/>
      <c r="CJ24" s="653"/>
      <c r="CK24" s="653"/>
      <c r="CL24" s="653"/>
      <c r="CM24" s="653"/>
      <c r="CN24" s="653"/>
      <c r="CO24" s="653"/>
      <c r="CP24" s="653"/>
      <c r="CQ24" s="654"/>
      <c r="CR24" s="630">
        <v>189318376</v>
      </c>
      <c r="CS24" s="631"/>
      <c r="CT24" s="631"/>
      <c r="CU24" s="631"/>
      <c r="CV24" s="631"/>
      <c r="CW24" s="631"/>
      <c r="CX24" s="631"/>
      <c r="CY24" s="632"/>
      <c r="CZ24" s="635">
        <v>59.7</v>
      </c>
      <c r="DA24" s="636"/>
      <c r="DB24" s="636"/>
      <c r="DC24" s="655"/>
      <c r="DD24" s="674">
        <v>125825799</v>
      </c>
      <c r="DE24" s="631"/>
      <c r="DF24" s="631"/>
      <c r="DG24" s="631"/>
      <c r="DH24" s="631"/>
      <c r="DI24" s="631"/>
      <c r="DJ24" s="631"/>
      <c r="DK24" s="632"/>
      <c r="DL24" s="674">
        <v>124520540</v>
      </c>
      <c r="DM24" s="631"/>
      <c r="DN24" s="631"/>
      <c r="DO24" s="631"/>
      <c r="DP24" s="631"/>
      <c r="DQ24" s="631"/>
      <c r="DR24" s="631"/>
      <c r="DS24" s="631"/>
      <c r="DT24" s="631"/>
      <c r="DU24" s="631"/>
      <c r="DV24" s="632"/>
      <c r="DW24" s="635">
        <v>62.9</v>
      </c>
      <c r="DX24" s="636"/>
      <c r="DY24" s="636"/>
      <c r="DZ24" s="636"/>
      <c r="EA24" s="636"/>
      <c r="EB24" s="636"/>
      <c r="EC24" s="637"/>
    </row>
    <row r="25" spans="2:133" ht="11.25" customHeight="1">
      <c r="B25" s="638" t="s">
        <v>287</v>
      </c>
      <c r="C25" s="639"/>
      <c r="D25" s="639"/>
      <c r="E25" s="639"/>
      <c r="F25" s="639"/>
      <c r="G25" s="639"/>
      <c r="H25" s="639"/>
      <c r="I25" s="639"/>
      <c r="J25" s="639"/>
      <c r="K25" s="639"/>
      <c r="L25" s="639"/>
      <c r="M25" s="639"/>
      <c r="N25" s="639"/>
      <c r="O25" s="639"/>
      <c r="P25" s="639"/>
      <c r="Q25" s="640"/>
      <c r="R25" s="641">
        <v>4158488</v>
      </c>
      <c r="S25" s="642"/>
      <c r="T25" s="642"/>
      <c r="U25" s="642"/>
      <c r="V25" s="642"/>
      <c r="W25" s="642"/>
      <c r="X25" s="642"/>
      <c r="Y25" s="643"/>
      <c r="Z25" s="644">
        <v>1.2</v>
      </c>
      <c r="AA25" s="644"/>
      <c r="AB25" s="644"/>
      <c r="AC25" s="644"/>
      <c r="AD25" s="645">
        <v>358307</v>
      </c>
      <c r="AE25" s="645"/>
      <c r="AF25" s="645"/>
      <c r="AG25" s="645"/>
      <c r="AH25" s="645"/>
      <c r="AI25" s="645"/>
      <c r="AJ25" s="645"/>
      <c r="AK25" s="645"/>
      <c r="AL25" s="646">
        <v>0.2</v>
      </c>
      <c r="AM25" s="647"/>
      <c r="AN25" s="647"/>
      <c r="AO25" s="648"/>
      <c r="AP25" s="659" t="s">
        <v>288</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237</v>
      </c>
      <c r="BP25" s="644"/>
      <c r="BQ25" s="644"/>
      <c r="BR25" s="644"/>
      <c r="BS25" s="650" t="s">
        <v>127</v>
      </c>
      <c r="BT25" s="642"/>
      <c r="BU25" s="642"/>
      <c r="BV25" s="642"/>
      <c r="BW25" s="642"/>
      <c r="BX25" s="642"/>
      <c r="BY25" s="642"/>
      <c r="BZ25" s="642"/>
      <c r="CA25" s="642"/>
      <c r="CB25" s="651"/>
      <c r="CD25" s="656" t="s">
        <v>289</v>
      </c>
      <c r="CE25" s="657"/>
      <c r="CF25" s="657"/>
      <c r="CG25" s="657"/>
      <c r="CH25" s="657"/>
      <c r="CI25" s="657"/>
      <c r="CJ25" s="657"/>
      <c r="CK25" s="657"/>
      <c r="CL25" s="657"/>
      <c r="CM25" s="657"/>
      <c r="CN25" s="657"/>
      <c r="CO25" s="657"/>
      <c r="CP25" s="657"/>
      <c r="CQ25" s="658"/>
      <c r="CR25" s="641">
        <v>76749450</v>
      </c>
      <c r="CS25" s="677"/>
      <c r="CT25" s="677"/>
      <c r="CU25" s="677"/>
      <c r="CV25" s="677"/>
      <c r="CW25" s="677"/>
      <c r="CX25" s="677"/>
      <c r="CY25" s="678"/>
      <c r="CZ25" s="646">
        <v>24.2</v>
      </c>
      <c r="DA25" s="675"/>
      <c r="DB25" s="675"/>
      <c r="DC25" s="679"/>
      <c r="DD25" s="650">
        <v>65887503</v>
      </c>
      <c r="DE25" s="677"/>
      <c r="DF25" s="677"/>
      <c r="DG25" s="677"/>
      <c r="DH25" s="677"/>
      <c r="DI25" s="677"/>
      <c r="DJ25" s="677"/>
      <c r="DK25" s="678"/>
      <c r="DL25" s="650">
        <v>64842552</v>
      </c>
      <c r="DM25" s="677"/>
      <c r="DN25" s="677"/>
      <c r="DO25" s="677"/>
      <c r="DP25" s="677"/>
      <c r="DQ25" s="677"/>
      <c r="DR25" s="677"/>
      <c r="DS25" s="677"/>
      <c r="DT25" s="677"/>
      <c r="DU25" s="677"/>
      <c r="DV25" s="678"/>
      <c r="DW25" s="646">
        <v>32.700000000000003</v>
      </c>
      <c r="DX25" s="675"/>
      <c r="DY25" s="675"/>
      <c r="DZ25" s="675"/>
      <c r="EA25" s="675"/>
      <c r="EB25" s="675"/>
      <c r="EC25" s="676"/>
    </row>
    <row r="26" spans="2:133" ht="11.25" customHeight="1">
      <c r="B26" s="638" t="s">
        <v>290</v>
      </c>
      <c r="C26" s="639"/>
      <c r="D26" s="639"/>
      <c r="E26" s="639"/>
      <c r="F26" s="639"/>
      <c r="G26" s="639"/>
      <c r="H26" s="639"/>
      <c r="I26" s="639"/>
      <c r="J26" s="639"/>
      <c r="K26" s="639"/>
      <c r="L26" s="639"/>
      <c r="M26" s="639"/>
      <c r="N26" s="639"/>
      <c r="O26" s="639"/>
      <c r="P26" s="639"/>
      <c r="Q26" s="640"/>
      <c r="R26" s="641">
        <v>2734750</v>
      </c>
      <c r="S26" s="642"/>
      <c r="T26" s="642"/>
      <c r="U26" s="642"/>
      <c r="V26" s="642"/>
      <c r="W26" s="642"/>
      <c r="X26" s="642"/>
      <c r="Y26" s="643"/>
      <c r="Z26" s="644">
        <v>0.8</v>
      </c>
      <c r="AA26" s="644"/>
      <c r="AB26" s="644"/>
      <c r="AC26" s="644"/>
      <c r="AD26" s="645" t="s">
        <v>127</v>
      </c>
      <c r="AE26" s="645"/>
      <c r="AF26" s="645"/>
      <c r="AG26" s="645"/>
      <c r="AH26" s="645"/>
      <c r="AI26" s="645"/>
      <c r="AJ26" s="645"/>
      <c r="AK26" s="645"/>
      <c r="AL26" s="646" t="s">
        <v>127</v>
      </c>
      <c r="AM26" s="647"/>
      <c r="AN26" s="647"/>
      <c r="AO26" s="648"/>
      <c r="AP26" s="659" t="s">
        <v>291</v>
      </c>
      <c r="AQ26" s="680"/>
      <c r="AR26" s="680"/>
      <c r="AS26" s="680"/>
      <c r="AT26" s="680"/>
      <c r="AU26" s="680"/>
      <c r="AV26" s="680"/>
      <c r="AW26" s="680"/>
      <c r="AX26" s="680"/>
      <c r="AY26" s="680"/>
      <c r="AZ26" s="680"/>
      <c r="BA26" s="680"/>
      <c r="BB26" s="680"/>
      <c r="BC26" s="680"/>
      <c r="BD26" s="680"/>
      <c r="BE26" s="680"/>
      <c r="BF26" s="661"/>
      <c r="BG26" s="641" t="s">
        <v>127</v>
      </c>
      <c r="BH26" s="642"/>
      <c r="BI26" s="642"/>
      <c r="BJ26" s="642"/>
      <c r="BK26" s="642"/>
      <c r="BL26" s="642"/>
      <c r="BM26" s="642"/>
      <c r="BN26" s="643"/>
      <c r="BO26" s="644" t="s">
        <v>127</v>
      </c>
      <c r="BP26" s="644"/>
      <c r="BQ26" s="644"/>
      <c r="BR26" s="644"/>
      <c r="BS26" s="650" t="s">
        <v>127</v>
      </c>
      <c r="BT26" s="642"/>
      <c r="BU26" s="642"/>
      <c r="BV26" s="642"/>
      <c r="BW26" s="642"/>
      <c r="BX26" s="642"/>
      <c r="BY26" s="642"/>
      <c r="BZ26" s="642"/>
      <c r="CA26" s="642"/>
      <c r="CB26" s="651"/>
      <c r="CD26" s="656" t="s">
        <v>292</v>
      </c>
      <c r="CE26" s="657"/>
      <c r="CF26" s="657"/>
      <c r="CG26" s="657"/>
      <c r="CH26" s="657"/>
      <c r="CI26" s="657"/>
      <c r="CJ26" s="657"/>
      <c r="CK26" s="657"/>
      <c r="CL26" s="657"/>
      <c r="CM26" s="657"/>
      <c r="CN26" s="657"/>
      <c r="CO26" s="657"/>
      <c r="CP26" s="657"/>
      <c r="CQ26" s="658"/>
      <c r="CR26" s="641">
        <v>54468347</v>
      </c>
      <c r="CS26" s="642"/>
      <c r="CT26" s="642"/>
      <c r="CU26" s="642"/>
      <c r="CV26" s="642"/>
      <c r="CW26" s="642"/>
      <c r="CX26" s="642"/>
      <c r="CY26" s="643"/>
      <c r="CZ26" s="646">
        <v>17.2</v>
      </c>
      <c r="DA26" s="675"/>
      <c r="DB26" s="675"/>
      <c r="DC26" s="679"/>
      <c r="DD26" s="650">
        <v>44149605</v>
      </c>
      <c r="DE26" s="642"/>
      <c r="DF26" s="642"/>
      <c r="DG26" s="642"/>
      <c r="DH26" s="642"/>
      <c r="DI26" s="642"/>
      <c r="DJ26" s="642"/>
      <c r="DK26" s="643"/>
      <c r="DL26" s="650" t="s">
        <v>127</v>
      </c>
      <c r="DM26" s="642"/>
      <c r="DN26" s="642"/>
      <c r="DO26" s="642"/>
      <c r="DP26" s="642"/>
      <c r="DQ26" s="642"/>
      <c r="DR26" s="642"/>
      <c r="DS26" s="642"/>
      <c r="DT26" s="642"/>
      <c r="DU26" s="642"/>
      <c r="DV26" s="643"/>
      <c r="DW26" s="646" t="s">
        <v>127</v>
      </c>
      <c r="DX26" s="675"/>
      <c r="DY26" s="675"/>
      <c r="DZ26" s="675"/>
      <c r="EA26" s="675"/>
      <c r="EB26" s="675"/>
      <c r="EC26" s="676"/>
    </row>
    <row r="27" spans="2:133" ht="11.25" customHeight="1">
      <c r="B27" s="638" t="s">
        <v>293</v>
      </c>
      <c r="C27" s="639"/>
      <c r="D27" s="639"/>
      <c r="E27" s="639"/>
      <c r="F27" s="639"/>
      <c r="G27" s="639"/>
      <c r="H27" s="639"/>
      <c r="I27" s="639"/>
      <c r="J27" s="639"/>
      <c r="K27" s="639"/>
      <c r="L27" s="639"/>
      <c r="M27" s="639"/>
      <c r="N27" s="639"/>
      <c r="O27" s="639"/>
      <c r="P27" s="639"/>
      <c r="Q27" s="640"/>
      <c r="R27" s="641">
        <v>59797560</v>
      </c>
      <c r="S27" s="642"/>
      <c r="T27" s="642"/>
      <c r="U27" s="642"/>
      <c r="V27" s="642"/>
      <c r="W27" s="642"/>
      <c r="X27" s="642"/>
      <c r="Y27" s="643"/>
      <c r="Z27" s="644">
        <v>18</v>
      </c>
      <c r="AA27" s="644"/>
      <c r="AB27" s="644"/>
      <c r="AC27" s="644"/>
      <c r="AD27" s="645" t="s">
        <v>237</v>
      </c>
      <c r="AE27" s="645"/>
      <c r="AF27" s="645"/>
      <c r="AG27" s="645"/>
      <c r="AH27" s="645"/>
      <c r="AI27" s="645"/>
      <c r="AJ27" s="645"/>
      <c r="AK27" s="645"/>
      <c r="AL27" s="646" t="s">
        <v>127</v>
      </c>
      <c r="AM27" s="647"/>
      <c r="AN27" s="647"/>
      <c r="AO27" s="648"/>
      <c r="AP27" s="638" t="s">
        <v>294</v>
      </c>
      <c r="AQ27" s="639"/>
      <c r="AR27" s="639"/>
      <c r="AS27" s="639"/>
      <c r="AT27" s="639"/>
      <c r="AU27" s="639"/>
      <c r="AV27" s="639"/>
      <c r="AW27" s="639"/>
      <c r="AX27" s="639"/>
      <c r="AY27" s="639"/>
      <c r="AZ27" s="639"/>
      <c r="BA27" s="639"/>
      <c r="BB27" s="639"/>
      <c r="BC27" s="639"/>
      <c r="BD27" s="639"/>
      <c r="BE27" s="639"/>
      <c r="BF27" s="640"/>
      <c r="BG27" s="641">
        <v>127631735</v>
      </c>
      <c r="BH27" s="642"/>
      <c r="BI27" s="642"/>
      <c r="BJ27" s="642"/>
      <c r="BK27" s="642"/>
      <c r="BL27" s="642"/>
      <c r="BM27" s="642"/>
      <c r="BN27" s="643"/>
      <c r="BO27" s="644">
        <v>100</v>
      </c>
      <c r="BP27" s="644"/>
      <c r="BQ27" s="644"/>
      <c r="BR27" s="644"/>
      <c r="BS27" s="650">
        <v>1801016</v>
      </c>
      <c r="BT27" s="642"/>
      <c r="BU27" s="642"/>
      <c r="BV27" s="642"/>
      <c r="BW27" s="642"/>
      <c r="BX27" s="642"/>
      <c r="BY27" s="642"/>
      <c r="BZ27" s="642"/>
      <c r="CA27" s="642"/>
      <c r="CB27" s="651"/>
      <c r="CD27" s="656" t="s">
        <v>295</v>
      </c>
      <c r="CE27" s="657"/>
      <c r="CF27" s="657"/>
      <c r="CG27" s="657"/>
      <c r="CH27" s="657"/>
      <c r="CI27" s="657"/>
      <c r="CJ27" s="657"/>
      <c r="CK27" s="657"/>
      <c r="CL27" s="657"/>
      <c r="CM27" s="657"/>
      <c r="CN27" s="657"/>
      <c r="CO27" s="657"/>
      <c r="CP27" s="657"/>
      <c r="CQ27" s="658"/>
      <c r="CR27" s="641">
        <v>79700178</v>
      </c>
      <c r="CS27" s="677"/>
      <c r="CT27" s="677"/>
      <c r="CU27" s="677"/>
      <c r="CV27" s="677"/>
      <c r="CW27" s="677"/>
      <c r="CX27" s="677"/>
      <c r="CY27" s="678"/>
      <c r="CZ27" s="646">
        <v>25.1</v>
      </c>
      <c r="DA27" s="675"/>
      <c r="DB27" s="675"/>
      <c r="DC27" s="679"/>
      <c r="DD27" s="650">
        <v>28008756</v>
      </c>
      <c r="DE27" s="677"/>
      <c r="DF27" s="677"/>
      <c r="DG27" s="677"/>
      <c r="DH27" s="677"/>
      <c r="DI27" s="677"/>
      <c r="DJ27" s="677"/>
      <c r="DK27" s="678"/>
      <c r="DL27" s="650">
        <v>27748448</v>
      </c>
      <c r="DM27" s="677"/>
      <c r="DN27" s="677"/>
      <c r="DO27" s="677"/>
      <c r="DP27" s="677"/>
      <c r="DQ27" s="677"/>
      <c r="DR27" s="677"/>
      <c r="DS27" s="677"/>
      <c r="DT27" s="677"/>
      <c r="DU27" s="677"/>
      <c r="DV27" s="678"/>
      <c r="DW27" s="646">
        <v>14</v>
      </c>
      <c r="DX27" s="675"/>
      <c r="DY27" s="675"/>
      <c r="DZ27" s="675"/>
      <c r="EA27" s="675"/>
      <c r="EB27" s="675"/>
      <c r="EC27" s="676"/>
    </row>
    <row r="28" spans="2:133" ht="11.25" customHeight="1">
      <c r="B28" s="683" t="s">
        <v>296</v>
      </c>
      <c r="C28" s="684"/>
      <c r="D28" s="684"/>
      <c r="E28" s="684"/>
      <c r="F28" s="684"/>
      <c r="G28" s="684"/>
      <c r="H28" s="684"/>
      <c r="I28" s="684"/>
      <c r="J28" s="684"/>
      <c r="K28" s="684"/>
      <c r="L28" s="684"/>
      <c r="M28" s="684"/>
      <c r="N28" s="684"/>
      <c r="O28" s="684"/>
      <c r="P28" s="684"/>
      <c r="Q28" s="685"/>
      <c r="R28" s="641">
        <v>64339</v>
      </c>
      <c r="S28" s="642"/>
      <c r="T28" s="642"/>
      <c r="U28" s="642"/>
      <c r="V28" s="642"/>
      <c r="W28" s="642"/>
      <c r="X28" s="642"/>
      <c r="Y28" s="643"/>
      <c r="Z28" s="644">
        <v>0</v>
      </c>
      <c r="AA28" s="644"/>
      <c r="AB28" s="644"/>
      <c r="AC28" s="644"/>
      <c r="AD28" s="645">
        <v>64339</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297</v>
      </c>
      <c r="CE28" s="657"/>
      <c r="CF28" s="657"/>
      <c r="CG28" s="657"/>
      <c r="CH28" s="657"/>
      <c r="CI28" s="657"/>
      <c r="CJ28" s="657"/>
      <c r="CK28" s="657"/>
      <c r="CL28" s="657"/>
      <c r="CM28" s="657"/>
      <c r="CN28" s="657"/>
      <c r="CO28" s="657"/>
      <c r="CP28" s="657"/>
      <c r="CQ28" s="658"/>
      <c r="CR28" s="641">
        <v>32868748</v>
      </c>
      <c r="CS28" s="642"/>
      <c r="CT28" s="642"/>
      <c r="CU28" s="642"/>
      <c r="CV28" s="642"/>
      <c r="CW28" s="642"/>
      <c r="CX28" s="642"/>
      <c r="CY28" s="643"/>
      <c r="CZ28" s="646">
        <v>10.4</v>
      </c>
      <c r="DA28" s="675"/>
      <c r="DB28" s="675"/>
      <c r="DC28" s="679"/>
      <c r="DD28" s="650">
        <v>31929540</v>
      </c>
      <c r="DE28" s="642"/>
      <c r="DF28" s="642"/>
      <c r="DG28" s="642"/>
      <c r="DH28" s="642"/>
      <c r="DI28" s="642"/>
      <c r="DJ28" s="642"/>
      <c r="DK28" s="643"/>
      <c r="DL28" s="650">
        <v>31929540</v>
      </c>
      <c r="DM28" s="642"/>
      <c r="DN28" s="642"/>
      <c r="DO28" s="642"/>
      <c r="DP28" s="642"/>
      <c r="DQ28" s="642"/>
      <c r="DR28" s="642"/>
      <c r="DS28" s="642"/>
      <c r="DT28" s="642"/>
      <c r="DU28" s="642"/>
      <c r="DV28" s="643"/>
      <c r="DW28" s="646">
        <v>16.100000000000001</v>
      </c>
      <c r="DX28" s="675"/>
      <c r="DY28" s="675"/>
      <c r="DZ28" s="675"/>
      <c r="EA28" s="675"/>
      <c r="EB28" s="675"/>
      <c r="EC28" s="676"/>
    </row>
    <row r="29" spans="2:133" ht="11.25" customHeight="1">
      <c r="B29" s="638" t="s">
        <v>298</v>
      </c>
      <c r="C29" s="639"/>
      <c r="D29" s="639"/>
      <c r="E29" s="639"/>
      <c r="F29" s="639"/>
      <c r="G29" s="639"/>
      <c r="H29" s="639"/>
      <c r="I29" s="639"/>
      <c r="J29" s="639"/>
      <c r="K29" s="639"/>
      <c r="L29" s="639"/>
      <c r="M29" s="639"/>
      <c r="N29" s="639"/>
      <c r="O29" s="639"/>
      <c r="P29" s="639"/>
      <c r="Q29" s="640"/>
      <c r="R29" s="641">
        <v>15196193</v>
      </c>
      <c r="S29" s="642"/>
      <c r="T29" s="642"/>
      <c r="U29" s="642"/>
      <c r="V29" s="642"/>
      <c r="W29" s="642"/>
      <c r="X29" s="642"/>
      <c r="Y29" s="643"/>
      <c r="Z29" s="644">
        <v>4.5999999999999996</v>
      </c>
      <c r="AA29" s="644"/>
      <c r="AB29" s="644"/>
      <c r="AC29" s="644"/>
      <c r="AD29" s="645" t="s">
        <v>127</v>
      </c>
      <c r="AE29" s="645"/>
      <c r="AF29" s="645"/>
      <c r="AG29" s="645"/>
      <c r="AH29" s="645"/>
      <c r="AI29" s="645"/>
      <c r="AJ29" s="645"/>
      <c r="AK29" s="645"/>
      <c r="AL29" s="646" t="s">
        <v>127</v>
      </c>
      <c r="AM29" s="647"/>
      <c r="AN29" s="647"/>
      <c r="AO29" s="648"/>
      <c r="AP29" s="620" t="s">
        <v>217</v>
      </c>
      <c r="AQ29" s="621"/>
      <c r="AR29" s="621"/>
      <c r="AS29" s="621"/>
      <c r="AT29" s="621"/>
      <c r="AU29" s="621"/>
      <c r="AV29" s="621"/>
      <c r="AW29" s="621"/>
      <c r="AX29" s="621"/>
      <c r="AY29" s="621"/>
      <c r="AZ29" s="621"/>
      <c r="BA29" s="621"/>
      <c r="BB29" s="621"/>
      <c r="BC29" s="621"/>
      <c r="BD29" s="621"/>
      <c r="BE29" s="621"/>
      <c r="BF29" s="622"/>
      <c r="BG29" s="620" t="s">
        <v>299</v>
      </c>
      <c r="BH29" s="681"/>
      <c r="BI29" s="681"/>
      <c r="BJ29" s="681"/>
      <c r="BK29" s="681"/>
      <c r="BL29" s="681"/>
      <c r="BM29" s="681"/>
      <c r="BN29" s="681"/>
      <c r="BO29" s="681"/>
      <c r="BP29" s="681"/>
      <c r="BQ29" s="682"/>
      <c r="BR29" s="620" t="s">
        <v>300</v>
      </c>
      <c r="BS29" s="681"/>
      <c r="BT29" s="681"/>
      <c r="BU29" s="681"/>
      <c r="BV29" s="681"/>
      <c r="BW29" s="681"/>
      <c r="BX29" s="681"/>
      <c r="BY29" s="681"/>
      <c r="BZ29" s="681"/>
      <c r="CA29" s="681"/>
      <c r="CB29" s="682"/>
      <c r="CD29" s="704" t="s">
        <v>301</v>
      </c>
      <c r="CE29" s="705"/>
      <c r="CF29" s="656" t="s">
        <v>70</v>
      </c>
      <c r="CG29" s="657"/>
      <c r="CH29" s="657"/>
      <c r="CI29" s="657"/>
      <c r="CJ29" s="657"/>
      <c r="CK29" s="657"/>
      <c r="CL29" s="657"/>
      <c r="CM29" s="657"/>
      <c r="CN29" s="657"/>
      <c r="CO29" s="657"/>
      <c r="CP29" s="657"/>
      <c r="CQ29" s="658"/>
      <c r="CR29" s="641">
        <v>32867248</v>
      </c>
      <c r="CS29" s="677"/>
      <c r="CT29" s="677"/>
      <c r="CU29" s="677"/>
      <c r="CV29" s="677"/>
      <c r="CW29" s="677"/>
      <c r="CX29" s="677"/>
      <c r="CY29" s="678"/>
      <c r="CZ29" s="646">
        <v>10.4</v>
      </c>
      <c r="DA29" s="675"/>
      <c r="DB29" s="675"/>
      <c r="DC29" s="679"/>
      <c r="DD29" s="650">
        <v>31928040</v>
      </c>
      <c r="DE29" s="677"/>
      <c r="DF29" s="677"/>
      <c r="DG29" s="677"/>
      <c r="DH29" s="677"/>
      <c r="DI29" s="677"/>
      <c r="DJ29" s="677"/>
      <c r="DK29" s="678"/>
      <c r="DL29" s="650">
        <v>31928040</v>
      </c>
      <c r="DM29" s="677"/>
      <c r="DN29" s="677"/>
      <c r="DO29" s="677"/>
      <c r="DP29" s="677"/>
      <c r="DQ29" s="677"/>
      <c r="DR29" s="677"/>
      <c r="DS29" s="677"/>
      <c r="DT29" s="677"/>
      <c r="DU29" s="677"/>
      <c r="DV29" s="678"/>
      <c r="DW29" s="646">
        <v>16.100000000000001</v>
      </c>
      <c r="DX29" s="675"/>
      <c r="DY29" s="675"/>
      <c r="DZ29" s="675"/>
      <c r="EA29" s="675"/>
      <c r="EB29" s="675"/>
      <c r="EC29" s="676"/>
    </row>
    <row r="30" spans="2:133" ht="11.25" customHeight="1">
      <c r="B30" s="638" t="s">
        <v>302</v>
      </c>
      <c r="C30" s="639"/>
      <c r="D30" s="639"/>
      <c r="E30" s="639"/>
      <c r="F30" s="639"/>
      <c r="G30" s="639"/>
      <c r="H30" s="639"/>
      <c r="I30" s="639"/>
      <c r="J30" s="639"/>
      <c r="K30" s="639"/>
      <c r="L30" s="639"/>
      <c r="M30" s="639"/>
      <c r="N30" s="639"/>
      <c r="O30" s="639"/>
      <c r="P30" s="639"/>
      <c r="Q30" s="640"/>
      <c r="R30" s="641">
        <v>1741325</v>
      </c>
      <c r="S30" s="642"/>
      <c r="T30" s="642"/>
      <c r="U30" s="642"/>
      <c r="V30" s="642"/>
      <c r="W30" s="642"/>
      <c r="X30" s="642"/>
      <c r="Y30" s="643"/>
      <c r="Z30" s="644">
        <v>0.5</v>
      </c>
      <c r="AA30" s="644"/>
      <c r="AB30" s="644"/>
      <c r="AC30" s="644"/>
      <c r="AD30" s="645" t="s">
        <v>127</v>
      </c>
      <c r="AE30" s="645"/>
      <c r="AF30" s="645"/>
      <c r="AG30" s="645"/>
      <c r="AH30" s="645"/>
      <c r="AI30" s="645"/>
      <c r="AJ30" s="645"/>
      <c r="AK30" s="645"/>
      <c r="AL30" s="646" t="s">
        <v>127</v>
      </c>
      <c r="AM30" s="647"/>
      <c r="AN30" s="647"/>
      <c r="AO30" s="648"/>
      <c r="AP30" s="689" t="s">
        <v>303</v>
      </c>
      <c r="AQ30" s="690"/>
      <c r="AR30" s="690"/>
      <c r="AS30" s="690"/>
      <c r="AT30" s="695" t="s">
        <v>304</v>
      </c>
      <c r="AU30" s="230"/>
      <c r="AV30" s="230"/>
      <c r="AW30" s="230"/>
      <c r="AX30" s="627" t="s">
        <v>183</v>
      </c>
      <c r="AY30" s="628"/>
      <c r="AZ30" s="628"/>
      <c r="BA30" s="628"/>
      <c r="BB30" s="628"/>
      <c r="BC30" s="628"/>
      <c r="BD30" s="628"/>
      <c r="BE30" s="628"/>
      <c r="BF30" s="629"/>
      <c r="BG30" s="701">
        <v>99.2</v>
      </c>
      <c r="BH30" s="702"/>
      <c r="BI30" s="702"/>
      <c r="BJ30" s="702"/>
      <c r="BK30" s="702"/>
      <c r="BL30" s="702"/>
      <c r="BM30" s="636">
        <v>97.4</v>
      </c>
      <c r="BN30" s="702"/>
      <c r="BO30" s="702"/>
      <c r="BP30" s="702"/>
      <c r="BQ30" s="703"/>
      <c r="BR30" s="701">
        <v>99.3</v>
      </c>
      <c r="BS30" s="702"/>
      <c r="BT30" s="702"/>
      <c r="BU30" s="702"/>
      <c r="BV30" s="702"/>
      <c r="BW30" s="702"/>
      <c r="BX30" s="636">
        <v>96.7</v>
      </c>
      <c r="BY30" s="702"/>
      <c r="BZ30" s="702"/>
      <c r="CA30" s="702"/>
      <c r="CB30" s="703"/>
      <c r="CD30" s="706"/>
      <c r="CE30" s="707"/>
      <c r="CF30" s="656" t="s">
        <v>305</v>
      </c>
      <c r="CG30" s="657"/>
      <c r="CH30" s="657"/>
      <c r="CI30" s="657"/>
      <c r="CJ30" s="657"/>
      <c r="CK30" s="657"/>
      <c r="CL30" s="657"/>
      <c r="CM30" s="657"/>
      <c r="CN30" s="657"/>
      <c r="CO30" s="657"/>
      <c r="CP30" s="657"/>
      <c r="CQ30" s="658"/>
      <c r="CR30" s="641">
        <v>30222559</v>
      </c>
      <c r="CS30" s="642"/>
      <c r="CT30" s="642"/>
      <c r="CU30" s="642"/>
      <c r="CV30" s="642"/>
      <c r="CW30" s="642"/>
      <c r="CX30" s="642"/>
      <c r="CY30" s="643"/>
      <c r="CZ30" s="646">
        <v>9.5</v>
      </c>
      <c r="DA30" s="675"/>
      <c r="DB30" s="675"/>
      <c r="DC30" s="679"/>
      <c r="DD30" s="650">
        <v>29395238</v>
      </c>
      <c r="DE30" s="642"/>
      <c r="DF30" s="642"/>
      <c r="DG30" s="642"/>
      <c r="DH30" s="642"/>
      <c r="DI30" s="642"/>
      <c r="DJ30" s="642"/>
      <c r="DK30" s="643"/>
      <c r="DL30" s="650">
        <v>29395238</v>
      </c>
      <c r="DM30" s="642"/>
      <c r="DN30" s="642"/>
      <c r="DO30" s="642"/>
      <c r="DP30" s="642"/>
      <c r="DQ30" s="642"/>
      <c r="DR30" s="642"/>
      <c r="DS30" s="642"/>
      <c r="DT30" s="642"/>
      <c r="DU30" s="642"/>
      <c r="DV30" s="643"/>
      <c r="DW30" s="646">
        <v>14.8</v>
      </c>
      <c r="DX30" s="675"/>
      <c r="DY30" s="675"/>
      <c r="DZ30" s="675"/>
      <c r="EA30" s="675"/>
      <c r="EB30" s="675"/>
      <c r="EC30" s="676"/>
    </row>
    <row r="31" spans="2:133" ht="11.25" customHeight="1">
      <c r="B31" s="638" t="s">
        <v>306</v>
      </c>
      <c r="C31" s="639"/>
      <c r="D31" s="639"/>
      <c r="E31" s="639"/>
      <c r="F31" s="639"/>
      <c r="G31" s="639"/>
      <c r="H31" s="639"/>
      <c r="I31" s="639"/>
      <c r="J31" s="639"/>
      <c r="K31" s="639"/>
      <c r="L31" s="639"/>
      <c r="M31" s="639"/>
      <c r="N31" s="639"/>
      <c r="O31" s="639"/>
      <c r="P31" s="639"/>
      <c r="Q31" s="640"/>
      <c r="R31" s="641">
        <v>191901</v>
      </c>
      <c r="S31" s="642"/>
      <c r="T31" s="642"/>
      <c r="U31" s="642"/>
      <c r="V31" s="642"/>
      <c r="W31" s="642"/>
      <c r="X31" s="642"/>
      <c r="Y31" s="643"/>
      <c r="Z31" s="644">
        <v>0.1</v>
      </c>
      <c r="AA31" s="644"/>
      <c r="AB31" s="644"/>
      <c r="AC31" s="644"/>
      <c r="AD31" s="645" t="s">
        <v>237</v>
      </c>
      <c r="AE31" s="645"/>
      <c r="AF31" s="645"/>
      <c r="AG31" s="645"/>
      <c r="AH31" s="645"/>
      <c r="AI31" s="645"/>
      <c r="AJ31" s="645"/>
      <c r="AK31" s="645"/>
      <c r="AL31" s="646" t="s">
        <v>127</v>
      </c>
      <c r="AM31" s="647"/>
      <c r="AN31" s="647"/>
      <c r="AO31" s="648"/>
      <c r="AP31" s="691"/>
      <c r="AQ31" s="692"/>
      <c r="AR31" s="692"/>
      <c r="AS31" s="692"/>
      <c r="AT31" s="696"/>
      <c r="AU31" s="229" t="s">
        <v>307</v>
      </c>
      <c r="AV31" s="229"/>
      <c r="AW31" s="229"/>
      <c r="AX31" s="638" t="s">
        <v>308</v>
      </c>
      <c r="AY31" s="639"/>
      <c r="AZ31" s="639"/>
      <c r="BA31" s="639"/>
      <c r="BB31" s="639"/>
      <c r="BC31" s="639"/>
      <c r="BD31" s="639"/>
      <c r="BE31" s="639"/>
      <c r="BF31" s="640"/>
      <c r="BG31" s="698">
        <v>99</v>
      </c>
      <c r="BH31" s="677"/>
      <c r="BI31" s="677"/>
      <c r="BJ31" s="677"/>
      <c r="BK31" s="677"/>
      <c r="BL31" s="677"/>
      <c r="BM31" s="647">
        <v>97.1</v>
      </c>
      <c r="BN31" s="699"/>
      <c r="BO31" s="699"/>
      <c r="BP31" s="699"/>
      <c r="BQ31" s="700"/>
      <c r="BR31" s="698">
        <v>99.1</v>
      </c>
      <c r="BS31" s="677"/>
      <c r="BT31" s="677"/>
      <c r="BU31" s="677"/>
      <c r="BV31" s="677"/>
      <c r="BW31" s="677"/>
      <c r="BX31" s="647">
        <v>96.2</v>
      </c>
      <c r="BY31" s="699"/>
      <c r="BZ31" s="699"/>
      <c r="CA31" s="699"/>
      <c r="CB31" s="700"/>
      <c r="CD31" s="706"/>
      <c r="CE31" s="707"/>
      <c r="CF31" s="656" t="s">
        <v>309</v>
      </c>
      <c r="CG31" s="657"/>
      <c r="CH31" s="657"/>
      <c r="CI31" s="657"/>
      <c r="CJ31" s="657"/>
      <c r="CK31" s="657"/>
      <c r="CL31" s="657"/>
      <c r="CM31" s="657"/>
      <c r="CN31" s="657"/>
      <c r="CO31" s="657"/>
      <c r="CP31" s="657"/>
      <c r="CQ31" s="658"/>
      <c r="CR31" s="641">
        <v>2644689</v>
      </c>
      <c r="CS31" s="677"/>
      <c r="CT31" s="677"/>
      <c r="CU31" s="677"/>
      <c r="CV31" s="677"/>
      <c r="CW31" s="677"/>
      <c r="CX31" s="677"/>
      <c r="CY31" s="678"/>
      <c r="CZ31" s="646">
        <v>0.8</v>
      </c>
      <c r="DA31" s="675"/>
      <c r="DB31" s="675"/>
      <c r="DC31" s="679"/>
      <c r="DD31" s="650">
        <v>2532802</v>
      </c>
      <c r="DE31" s="677"/>
      <c r="DF31" s="677"/>
      <c r="DG31" s="677"/>
      <c r="DH31" s="677"/>
      <c r="DI31" s="677"/>
      <c r="DJ31" s="677"/>
      <c r="DK31" s="678"/>
      <c r="DL31" s="650">
        <v>2532802</v>
      </c>
      <c r="DM31" s="677"/>
      <c r="DN31" s="677"/>
      <c r="DO31" s="677"/>
      <c r="DP31" s="677"/>
      <c r="DQ31" s="677"/>
      <c r="DR31" s="677"/>
      <c r="DS31" s="677"/>
      <c r="DT31" s="677"/>
      <c r="DU31" s="677"/>
      <c r="DV31" s="678"/>
      <c r="DW31" s="646">
        <v>1.3</v>
      </c>
      <c r="DX31" s="675"/>
      <c r="DY31" s="675"/>
      <c r="DZ31" s="675"/>
      <c r="EA31" s="675"/>
      <c r="EB31" s="675"/>
      <c r="EC31" s="676"/>
    </row>
    <row r="32" spans="2:133" ht="11.25" customHeight="1">
      <c r="B32" s="638" t="s">
        <v>310</v>
      </c>
      <c r="C32" s="639"/>
      <c r="D32" s="639"/>
      <c r="E32" s="639"/>
      <c r="F32" s="639"/>
      <c r="G32" s="639"/>
      <c r="H32" s="639"/>
      <c r="I32" s="639"/>
      <c r="J32" s="639"/>
      <c r="K32" s="639"/>
      <c r="L32" s="639"/>
      <c r="M32" s="639"/>
      <c r="N32" s="639"/>
      <c r="O32" s="639"/>
      <c r="P32" s="639"/>
      <c r="Q32" s="640"/>
      <c r="R32" s="641">
        <v>8404659</v>
      </c>
      <c r="S32" s="642"/>
      <c r="T32" s="642"/>
      <c r="U32" s="642"/>
      <c r="V32" s="642"/>
      <c r="W32" s="642"/>
      <c r="X32" s="642"/>
      <c r="Y32" s="643"/>
      <c r="Z32" s="644">
        <v>2.5</v>
      </c>
      <c r="AA32" s="644"/>
      <c r="AB32" s="644"/>
      <c r="AC32" s="644"/>
      <c r="AD32" s="645" t="s">
        <v>127</v>
      </c>
      <c r="AE32" s="645"/>
      <c r="AF32" s="645"/>
      <c r="AG32" s="645"/>
      <c r="AH32" s="645"/>
      <c r="AI32" s="645"/>
      <c r="AJ32" s="645"/>
      <c r="AK32" s="645"/>
      <c r="AL32" s="646" t="s">
        <v>127</v>
      </c>
      <c r="AM32" s="647"/>
      <c r="AN32" s="647"/>
      <c r="AO32" s="648"/>
      <c r="AP32" s="693"/>
      <c r="AQ32" s="694"/>
      <c r="AR32" s="694"/>
      <c r="AS32" s="694"/>
      <c r="AT32" s="697"/>
      <c r="AU32" s="231"/>
      <c r="AV32" s="231"/>
      <c r="AW32" s="231"/>
      <c r="AX32" s="686" t="s">
        <v>311</v>
      </c>
      <c r="AY32" s="687"/>
      <c r="AZ32" s="687"/>
      <c r="BA32" s="687"/>
      <c r="BB32" s="687"/>
      <c r="BC32" s="687"/>
      <c r="BD32" s="687"/>
      <c r="BE32" s="687"/>
      <c r="BF32" s="688"/>
      <c r="BG32" s="710">
        <v>99.4</v>
      </c>
      <c r="BH32" s="711"/>
      <c r="BI32" s="711"/>
      <c r="BJ32" s="711"/>
      <c r="BK32" s="711"/>
      <c r="BL32" s="711"/>
      <c r="BM32" s="712">
        <v>97.6</v>
      </c>
      <c r="BN32" s="711"/>
      <c r="BO32" s="711"/>
      <c r="BP32" s="711"/>
      <c r="BQ32" s="713"/>
      <c r="BR32" s="710">
        <v>99.4</v>
      </c>
      <c r="BS32" s="711"/>
      <c r="BT32" s="711"/>
      <c r="BU32" s="711"/>
      <c r="BV32" s="711"/>
      <c r="BW32" s="711"/>
      <c r="BX32" s="712">
        <v>96.9</v>
      </c>
      <c r="BY32" s="711"/>
      <c r="BZ32" s="711"/>
      <c r="CA32" s="711"/>
      <c r="CB32" s="713"/>
      <c r="CD32" s="708"/>
      <c r="CE32" s="709"/>
      <c r="CF32" s="656" t="s">
        <v>312</v>
      </c>
      <c r="CG32" s="657"/>
      <c r="CH32" s="657"/>
      <c r="CI32" s="657"/>
      <c r="CJ32" s="657"/>
      <c r="CK32" s="657"/>
      <c r="CL32" s="657"/>
      <c r="CM32" s="657"/>
      <c r="CN32" s="657"/>
      <c r="CO32" s="657"/>
      <c r="CP32" s="657"/>
      <c r="CQ32" s="658"/>
      <c r="CR32" s="641">
        <v>1500</v>
      </c>
      <c r="CS32" s="642"/>
      <c r="CT32" s="642"/>
      <c r="CU32" s="642"/>
      <c r="CV32" s="642"/>
      <c r="CW32" s="642"/>
      <c r="CX32" s="642"/>
      <c r="CY32" s="643"/>
      <c r="CZ32" s="646">
        <v>0</v>
      </c>
      <c r="DA32" s="675"/>
      <c r="DB32" s="675"/>
      <c r="DC32" s="679"/>
      <c r="DD32" s="650">
        <v>1500</v>
      </c>
      <c r="DE32" s="642"/>
      <c r="DF32" s="642"/>
      <c r="DG32" s="642"/>
      <c r="DH32" s="642"/>
      <c r="DI32" s="642"/>
      <c r="DJ32" s="642"/>
      <c r="DK32" s="643"/>
      <c r="DL32" s="650">
        <v>1500</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313</v>
      </c>
      <c r="C33" s="639"/>
      <c r="D33" s="639"/>
      <c r="E33" s="639"/>
      <c r="F33" s="639"/>
      <c r="G33" s="639"/>
      <c r="H33" s="639"/>
      <c r="I33" s="639"/>
      <c r="J33" s="639"/>
      <c r="K33" s="639"/>
      <c r="L33" s="639"/>
      <c r="M33" s="639"/>
      <c r="N33" s="639"/>
      <c r="O33" s="639"/>
      <c r="P33" s="639"/>
      <c r="Q33" s="640"/>
      <c r="R33" s="641">
        <v>6783611</v>
      </c>
      <c r="S33" s="642"/>
      <c r="T33" s="642"/>
      <c r="U33" s="642"/>
      <c r="V33" s="642"/>
      <c r="W33" s="642"/>
      <c r="X33" s="642"/>
      <c r="Y33" s="643"/>
      <c r="Z33" s="644">
        <v>2</v>
      </c>
      <c r="AA33" s="644"/>
      <c r="AB33" s="644"/>
      <c r="AC33" s="644"/>
      <c r="AD33" s="645" t="s">
        <v>127</v>
      </c>
      <c r="AE33" s="645"/>
      <c r="AF33" s="645"/>
      <c r="AG33" s="645"/>
      <c r="AH33" s="645"/>
      <c r="AI33" s="645"/>
      <c r="AJ33" s="645"/>
      <c r="AK33" s="645"/>
      <c r="AL33" s="646" t="s">
        <v>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314</v>
      </c>
      <c r="CE33" s="657"/>
      <c r="CF33" s="657"/>
      <c r="CG33" s="657"/>
      <c r="CH33" s="657"/>
      <c r="CI33" s="657"/>
      <c r="CJ33" s="657"/>
      <c r="CK33" s="657"/>
      <c r="CL33" s="657"/>
      <c r="CM33" s="657"/>
      <c r="CN33" s="657"/>
      <c r="CO33" s="657"/>
      <c r="CP33" s="657"/>
      <c r="CQ33" s="658"/>
      <c r="CR33" s="641">
        <v>88175151</v>
      </c>
      <c r="CS33" s="677"/>
      <c r="CT33" s="677"/>
      <c r="CU33" s="677"/>
      <c r="CV33" s="677"/>
      <c r="CW33" s="677"/>
      <c r="CX33" s="677"/>
      <c r="CY33" s="678"/>
      <c r="CZ33" s="646">
        <v>27.8</v>
      </c>
      <c r="DA33" s="675"/>
      <c r="DB33" s="675"/>
      <c r="DC33" s="679"/>
      <c r="DD33" s="650">
        <v>73968067</v>
      </c>
      <c r="DE33" s="677"/>
      <c r="DF33" s="677"/>
      <c r="DG33" s="677"/>
      <c r="DH33" s="677"/>
      <c r="DI33" s="677"/>
      <c r="DJ33" s="677"/>
      <c r="DK33" s="678"/>
      <c r="DL33" s="650">
        <v>53433495</v>
      </c>
      <c r="DM33" s="677"/>
      <c r="DN33" s="677"/>
      <c r="DO33" s="677"/>
      <c r="DP33" s="677"/>
      <c r="DQ33" s="677"/>
      <c r="DR33" s="677"/>
      <c r="DS33" s="677"/>
      <c r="DT33" s="677"/>
      <c r="DU33" s="677"/>
      <c r="DV33" s="678"/>
      <c r="DW33" s="646">
        <v>27</v>
      </c>
      <c r="DX33" s="675"/>
      <c r="DY33" s="675"/>
      <c r="DZ33" s="675"/>
      <c r="EA33" s="675"/>
      <c r="EB33" s="675"/>
      <c r="EC33" s="676"/>
    </row>
    <row r="34" spans="2:133" ht="11.25" customHeight="1">
      <c r="B34" s="638" t="s">
        <v>315</v>
      </c>
      <c r="C34" s="639"/>
      <c r="D34" s="639"/>
      <c r="E34" s="639"/>
      <c r="F34" s="639"/>
      <c r="G34" s="639"/>
      <c r="H34" s="639"/>
      <c r="I34" s="639"/>
      <c r="J34" s="639"/>
      <c r="K34" s="639"/>
      <c r="L34" s="639"/>
      <c r="M34" s="639"/>
      <c r="N34" s="639"/>
      <c r="O34" s="639"/>
      <c r="P34" s="639"/>
      <c r="Q34" s="640"/>
      <c r="R34" s="641">
        <v>5997327</v>
      </c>
      <c r="S34" s="642"/>
      <c r="T34" s="642"/>
      <c r="U34" s="642"/>
      <c r="V34" s="642"/>
      <c r="W34" s="642"/>
      <c r="X34" s="642"/>
      <c r="Y34" s="643"/>
      <c r="Z34" s="644">
        <v>1.8</v>
      </c>
      <c r="AA34" s="644"/>
      <c r="AB34" s="644"/>
      <c r="AC34" s="644"/>
      <c r="AD34" s="645">
        <v>34128</v>
      </c>
      <c r="AE34" s="645"/>
      <c r="AF34" s="645"/>
      <c r="AG34" s="645"/>
      <c r="AH34" s="645"/>
      <c r="AI34" s="645"/>
      <c r="AJ34" s="645"/>
      <c r="AK34" s="645"/>
      <c r="AL34" s="646">
        <v>0</v>
      </c>
      <c r="AM34" s="647"/>
      <c r="AN34" s="647"/>
      <c r="AO34" s="648"/>
      <c r="AP34" s="234"/>
      <c r="AQ34" s="620" t="s">
        <v>316</v>
      </c>
      <c r="AR34" s="621"/>
      <c r="AS34" s="621"/>
      <c r="AT34" s="621"/>
      <c r="AU34" s="621"/>
      <c r="AV34" s="621"/>
      <c r="AW34" s="621"/>
      <c r="AX34" s="621"/>
      <c r="AY34" s="621"/>
      <c r="AZ34" s="621"/>
      <c r="BA34" s="621"/>
      <c r="BB34" s="621"/>
      <c r="BC34" s="621"/>
      <c r="BD34" s="621"/>
      <c r="BE34" s="621"/>
      <c r="BF34" s="622"/>
      <c r="BG34" s="620" t="s">
        <v>317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318</v>
      </c>
      <c r="CE34" s="657"/>
      <c r="CF34" s="657"/>
      <c r="CG34" s="657"/>
      <c r="CH34" s="657"/>
      <c r="CI34" s="657"/>
      <c r="CJ34" s="657"/>
      <c r="CK34" s="657"/>
      <c r="CL34" s="657"/>
      <c r="CM34" s="657"/>
      <c r="CN34" s="657"/>
      <c r="CO34" s="657"/>
      <c r="CP34" s="657"/>
      <c r="CQ34" s="658"/>
      <c r="CR34" s="641">
        <v>30719736</v>
      </c>
      <c r="CS34" s="642"/>
      <c r="CT34" s="642"/>
      <c r="CU34" s="642"/>
      <c r="CV34" s="642"/>
      <c r="CW34" s="642"/>
      <c r="CX34" s="642"/>
      <c r="CY34" s="643"/>
      <c r="CZ34" s="646">
        <v>9.6999999999999993</v>
      </c>
      <c r="DA34" s="675"/>
      <c r="DB34" s="675"/>
      <c r="DC34" s="679"/>
      <c r="DD34" s="650">
        <v>23898286</v>
      </c>
      <c r="DE34" s="642"/>
      <c r="DF34" s="642"/>
      <c r="DG34" s="642"/>
      <c r="DH34" s="642"/>
      <c r="DI34" s="642"/>
      <c r="DJ34" s="642"/>
      <c r="DK34" s="643"/>
      <c r="DL34" s="650">
        <v>21032727</v>
      </c>
      <c r="DM34" s="642"/>
      <c r="DN34" s="642"/>
      <c r="DO34" s="642"/>
      <c r="DP34" s="642"/>
      <c r="DQ34" s="642"/>
      <c r="DR34" s="642"/>
      <c r="DS34" s="642"/>
      <c r="DT34" s="642"/>
      <c r="DU34" s="642"/>
      <c r="DV34" s="643"/>
      <c r="DW34" s="646">
        <v>10.6</v>
      </c>
      <c r="DX34" s="675"/>
      <c r="DY34" s="675"/>
      <c r="DZ34" s="675"/>
      <c r="EA34" s="675"/>
      <c r="EB34" s="675"/>
      <c r="EC34" s="676"/>
    </row>
    <row r="35" spans="2:133" ht="11.25" customHeight="1">
      <c r="B35" s="638" t="s">
        <v>319</v>
      </c>
      <c r="C35" s="639"/>
      <c r="D35" s="639"/>
      <c r="E35" s="639"/>
      <c r="F35" s="639"/>
      <c r="G35" s="639"/>
      <c r="H35" s="639"/>
      <c r="I35" s="639"/>
      <c r="J35" s="639"/>
      <c r="K35" s="639"/>
      <c r="L35" s="639"/>
      <c r="M35" s="639"/>
      <c r="N35" s="639"/>
      <c r="O35" s="639"/>
      <c r="P35" s="639"/>
      <c r="Q35" s="640"/>
      <c r="R35" s="641">
        <v>38493067</v>
      </c>
      <c r="S35" s="642"/>
      <c r="T35" s="642"/>
      <c r="U35" s="642"/>
      <c r="V35" s="642"/>
      <c r="W35" s="642"/>
      <c r="X35" s="642"/>
      <c r="Y35" s="643"/>
      <c r="Z35" s="644">
        <v>11.6</v>
      </c>
      <c r="AA35" s="644"/>
      <c r="AB35" s="644"/>
      <c r="AC35" s="644"/>
      <c r="AD35" s="645" t="s">
        <v>237</v>
      </c>
      <c r="AE35" s="645"/>
      <c r="AF35" s="645"/>
      <c r="AG35" s="645"/>
      <c r="AH35" s="645"/>
      <c r="AI35" s="645"/>
      <c r="AJ35" s="645"/>
      <c r="AK35" s="645"/>
      <c r="AL35" s="646" t="s">
        <v>127</v>
      </c>
      <c r="AM35" s="647"/>
      <c r="AN35" s="647"/>
      <c r="AO35" s="648"/>
      <c r="AP35" s="234"/>
      <c r="AQ35" s="714" t="s">
        <v>320</v>
      </c>
      <c r="AR35" s="715"/>
      <c r="AS35" s="715"/>
      <c r="AT35" s="715"/>
      <c r="AU35" s="715"/>
      <c r="AV35" s="715"/>
      <c r="AW35" s="715"/>
      <c r="AX35" s="715"/>
      <c r="AY35" s="716"/>
      <c r="AZ35" s="630">
        <v>33848215</v>
      </c>
      <c r="BA35" s="631"/>
      <c r="BB35" s="631"/>
      <c r="BC35" s="631"/>
      <c r="BD35" s="631"/>
      <c r="BE35" s="631"/>
      <c r="BF35" s="717"/>
      <c r="BG35" s="652" t="s">
        <v>321</v>
      </c>
      <c r="BH35" s="653"/>
      <c r="BI35" s="653"/>
      <c r="BJ35" s="653"/>
      <c r="BK35" s="653"/>
      <c r="BL35" s="653"/>
      <c r="BM35" s="653"/>
      <c r="BN35" s="653"/>
      <c r="BO35" s="653"/>
      <c r="BP35" s="653"/>
      <c r="BQ35" s="653"/>
      <c r="BR35" s="653"/>
      <c r="BS35" s="653"/>
      <c r="BT35" s="653"/>
      <c r="BU35" s="654"/>
      <c r="BV35" s="630">
        <v>606263</v>
      </c>
      <c r="BW35" s="631"/>
      <c r="BX35" s="631"/>
      <c r="BY35" s="631"/>
      <c r="BZ35" s="631"/>
      <c r="CA35" s="631"/>
      <c r="CB35" s="717"/>
      <c r="CD35" s="656" t="s">
        <v>322</v>
      </c>
      <c r="CE35" s="657"/>
      <c r="CF35" s="657"/>
      <c r="CG35" s="657"/>
      <c r="CH35" s="657"/>
      <c r="CI35" s="657"/>
      <c r="CJ35" s="657"/>
      <c r="CK35" s="657"/>
      <c r="CL35" s="657"/>
      <c r="CM35" s="657"/>
      <c r="CN35" s="657"/>
      <c r="CO35" s="657"/>
      <c r="CP35" s="657"/>
      <c r="CQ35" s="658"/>
      <c r="CR35" s="641">
        <v>5210703</v>
      </c>
      <c r="CS35" s="677"/>
      <c r="CT35" s="677"/>
      <c r="CU35" s="677"/>
      <c r="CV35" s="677"/>
      <c r="CW35" s="677"/>
      <c r="CX35" s="677"/>
      <c r="CY35" s="678"/>
      <c r="CZ35" s="646">
        <v>1.6</v>
      </c>
      <c r="DA35" s="675"/>
      <c r="DB35" s="675"/>
      <c r="DC35" s="679"/>
      <c r="DD35" s="650">
        <v>4500375</v>
      </c>
      <c r="DE35" s="677"/>
      <c r="DF35" s="677"/>
      <c r="DG35" s="677"/>
      <c r="DH35" s="677"/>
      <c r="DI35" s="677"/>
      <c r="DJ35" s="677"/>
      <c r="DK35" s="678"/>
      <c r="DL35" s="650">
        <v>4482019</v>
      </c>
      <c r="DM35" s="677"/>
      <c r="DN35" s="677"/>
      <c r="DO35" s="677"/>
      <c r="DP35" s="677"/>
      <c r="DQ35" s="677"/>
      <c r="DR35" s="677"/>
      <c r="DS35" s="677"/>
      <c r="DT35" s="677"/>
      <c r="DU35" s="677"/>
      <c r="DV35" s="678"/>
      <c r="DW35" s="646">
        <v>2.2999999999999998</v>
      </c>
      <c r="DX35" s="675"/>
      <c r="DY35" s="675"/>
      <c r="DZ35" s="675"/>
      <c r="EA35" s="675"/>
      <c r="EB35" s="675"/>
      <c r="EC35" s="676"/>
    </row>
    <row r="36" spans="2:133" ht="11.25" customHeight="1">
      <c r="B36" s="638" t="s">
        <v>323</v>
      </c>
      <c r="C36" s="639"/>
      <c r="D36" s="639"/>
      <c r="E36" s="639"/>
      <c r="F36" s="639"/>
      <c r="G36" s="639"/>
      <c r="H36" s="639"/>
      <c r="I36" s="639"/>
      <c r="J36" s="639"/>
      <c r="K36" s="639"/>
      <c r="L36" s="639"/>
      <c r="M36" s="639"/>
      <c r="N36" s="639"/>
      <c r="O36" s="639"/>
      <c r="P36" s="639"/>
      <c r="Q36" s="640"/>
      <c r="R36" s="641" t="s">
        <v>127</v>
      </c>
      <c r="S36" s="642"/>
      <c r="T36" s="642"/>
      <c r="U36" s="642"/>
      <c r="V36" s="642"/>
      <c r="W36" s="642"/>
      <c r="X36" s="642"/>
      <c r="Y36" s="643"/>
      <c r="Z36" s="644" t="s">
        <v>127</v>
      </c>
      <c r="AA36" s="644"/>
      <c r="AB36" s="644"/>
      <c r="AC36" s="644"/>
      <c r="AD36" s="645" t="s">
        <v>127</v>
      </c>
      <c r="AE36" s="645"/>
      <c r="AF36" s="645"/>
      <c r="AG36" s="645"/>
      <c r="AH36" s="645"/>
      <c r="AI36" s="645"/>
      <c r="AJ36" s="645"/>
      <c r="AK36" s="645"/>
      <c r="AL36" s="646" t="s">
        <v>127</v>
      </c>
      <c r="AM36" s="647"/>
      <c r="AN36" s="647"/>
      <c r="AO36" s="648"/>
      <c r="AQ36" s="718" t="s">
        <v>324</v>
      </c>
      <c r="AR36" s="719"/>
      <c r="AS36" s="719"/>
      <c r="AT36" s="719"/>
      <c r="AU36" s="719"/>
      <c r="AV36" s="719"/>
      <c r="AW36" s="719"/>
      <c r="AX36" s="719"/>
      <c r="AY36" s="720"/>
      <c r="AZ36" s="641">
        <v>9535325</v>
      </c>
      <c r="BA36" s="642"/>
      <c r="BB36" s="642"/>
      <c r="BC36" s="642"/>
      <c r="BD36" s="677"/>
      <c r="BE36" s="677"/>
      <c r="BF36" s="700"/>
      <c r="BG36" s="656" t="s">
        <v>325</v>
      </c>
      <c r="BH36" s="657"/>
      <c r="BI36" s="657"/>
      <c r="BJ36" s="657"/>
      <c r="BK36" s="657"/>
      <c r="BL36" s="657"/>
      <c r="BM36" s="657"/>
      <c r="BN36" s="657"/>
      <c r="BO36" s="657"/>
      <c r="BP36" s="657"/>
      <c r="BQ36" s="657"/>
      <c r="BR36" s="657"/>
      <c r="BS36" s="657"/>
      <c r="BT36" s="657"/>
      <c r="BU36" s="658"/>
      <c r="BV36" s="641">
        <v>-1330462</v>
      </c>
      <c r="BW36" s="642"/>
      <c r="BX36" s="642"/>
      <c r="BY36" s="642"/>
      <c r="BZ36" s="642"/>
      <c r="CA36" s="642"/>
      <c r="CB36" s="651"/>
      <c r="CD36" s="656" t="s">
        <v>326</v>
      </c>
      <c r="CE36" s="657"/>
      <c r="CF36" s="657"/>
      <c r="CG36" s="657"/>
      <c r="CH36" s="657"/>
      <c r="CI36" s="657"/>
      <c r="CJ36" s="657"/>
      <c r="CK36" s="657"/>
      <c r="CL36" s="657"/>
      <c r="CM36" s="657"/>
      <c r="CN36" s="657"/>
      <c r="CO36" s="657"/>
      <c r="CP36" s="657"/>
      <c r="CQ36" s="658"/>
      <c r="CR36" s="641">
        <v>19313549</v>
      </c>
      <c r="CS36" s="642"/>
      <c r="CT36" s="642"/>
      <c r="CU36" s="642"/>
      <c r="CV36" s="642"/>
      <c r="CW36" s="642"/>
      <c r="CX36" s="642"/>
      <c r="CY36" s="643"/>
      <c r="CZ36" s="646">
        <v>6.1</v>
      </c>
      <c r="DA36" s="675"/>
      <c r="DB36" s="675"/>
      <c r="DC36" s="679"/>
      <c r="DD36" s="650">
        <v>17640574</v>
      </c>
      <c r="DE36" s="642"/>
      <c r="DF36" s="642"/>
      <c r="DG36" s="642"/>
      <c r="DH36" s="642"/>
      <c r="DI36" s="642"/>
      <c r="DJ36" s="642"/>
      <c r="DK36" s="643"/>
      <c r="DL36" s="650">
        <v>10955248</v>
      </c>
      <c r="DM36" s="642"/>
      <c r="DN36" s="642"/>
      <c r="DO36" s="642"/>
      <c r="DP36" s="642"/>
      <c r="DQ36" s="642"/>
      <c r="DR36" s="642"/>
      <c r="DS36" s="642"/>
      <c r="DT36" s="642"/>
      <c r="DU36" s="642"/>
      <c r="DV36" s="643"/>
      <c r="DW36" s="646">
        <v>5.5</v>
      </c>
      <c r="DX36" s="675"/>
      <c r="DY36" s="675"/>
      <c r="DZ36" s="675"/>
      <c r="EA36" s="675"/>
      <c r="EB36" s="675"/>
      <c r="EC36" s="676"/>
    </row>
    <row r="37" spans="2:133" ht="11.25" customHeight="1">
      <c r="B37" s="638" t="s">
        <v>327</v>
      </c>
      <c r="C37" s="639"/>
      <c r="D37" s="639"/>
      <c r="E37" s="639"/>
      <c r="F37" s="639"/>
      <c r="G37" s="639"/>
      <c r="H37" s="639"/>
      <c r="I37" s="639"/>
      <c r="J37" s="639"/>
      <c r="K37" s="639"/>
      <c r="L37" s="639"/>
      <c r="M37" s="639"/>
      <c r="N37" s="639"/>
      <c r="O37" s="639"/>
      <c r="P37" s="639"/>
      <c r="Q37" s="640"/>
      <c r="R37" s="641">
        <v>21600000</v>
      </c>
      <c r="S37" s="642"/>
      <c r="T37" s="642"/>
      <c r="U37" s="642"/>
      <c r="V37" s="642"/>
      <c r="W37" s="642"/>
      <c r="X37" s="642"/>
      <c r="Y37" s="643"/>
      <c r="Z37" s="644">
        <v>6.5</v>
      </c>
      <c r="AA37" s="644"/>
      <c r="AB37" s="644"/>
      <c r="AC37" s="644"/>
      <c r="AD37" s="645" t="s">
        <v>127</v>
      </c>
      <c r="AE37" s="645"/>
      <c r="AF37" s="645"/>
      <c r="AG37" s="645"/>
      <c r="AH37" s="645"/>
      <c r="AI37" s="645"/>
      <c r="AJ37" s="645"/>
      <c r="AK37" s="645"/>
      <c r="AL37" s="646" t="s">
        <v>127</v>
      </c>
      <c r="AM37" s="647"/>
      <c r="AN37" s="647"/>
      <c r="AO37" s="648"/>
      <c r="AQ37" s="718" t="s">
        <v>328</v>
      </c>
      <c r="AR37" s="719"/>
      <c r="AS37" s="719"/>
      <c r="AT37" s="719"/>
      <c r="AU37" s="719"/>
      <c r="AV37" s="719"/>
      <c r="AW37" s="719"/>
      <c r="AX37" s="719"/>
      <c r="AY37" s="720"/>
      <c r="AZ37" s="641">
        <v>274898</v>
      </c>
      <c r="BA37" s="642"/>
      <c r="BB37" s="642"/>
      <c r="BC37" s="642"/>
      <c r="BD37" s="677"/>
      <c r="BE37" s="677"/>
      <c r="BF37" s="700"/>
      <c r="BG37" s="656" t="s">
        <v>329</v>
      </c>
      <c r="BH37" s="657"/>
      <c r="BI37" s="657"/>
      <c r="BJ37" s="657"/>
      <c r="BK37" s="657"/>
      <c r="BL37" s="657"/>
      <c r="BM37" s="657"/>
      <c r="BN37" s="657"/>
      <c r="BO37" s="657"/>
      <c r="BP37" s="657"/>
      <c r="BQ37" s="657"/>
      <c r="BR37" s="657"/>
      <c r="BS37" s="657"/>
      <c r="BT37" s="657"/>
      <c r="BU37" s="658"/>
      <c r="BV37" s="641">
        <v>90628</v>
      </c>
      <c r="BW37" s="642"/>
      <c r="BX37" s="642"/>
      <c r="BY37" s="642"/>
      <c r="BZ37" s="642"/>
      <c r="CA37" s="642"/>
      <c r="CB37" s="651"/>
      <c r="CD37" s="656" t="s">
        <v>330</v>
      </c>
      <c r="CE37" s="657"/>
      <c r="CF37" s="657"/>
      <c r="CG37" s="657"/>
      <c r="CH37" s="657"/>
      <c r="CI37" s="657"/>
      <c r="CJ37" s="657"/>
      <c r="CK37" s="657"/>
      <c r="CL37" s="657"/>
      <c r="CM37" s="657"/>
      <c r="CN37" s="657"/>
      <c r="CO37" s="657"/>
      <c r="CP37" s="657"/>
      <c r="CQ37" s="658"/>
      <c r="CR37" s="641">
        <v>501942</v>
      </c>
      <c r="CS37" s="677"/>
      <c r="CT37" s="677"/>
      <c r="CU37" s="677"/>
      <c r="CV37" s="677"/>
      <c r="CW37" s="677"/>
      <c r="CX37" s="677"/>
      <c r="CY37" s="678"/>
      <c r="CZ37" s="646">
        <v>0.2</v>
      </c>
      <c r="DA37" s="675"/>
      <c r="DB37" s="675"/>
      <c r="DC37" s="679"/>
      <c r="DD37" s="650">
        <v>501942</v>
      </c>
      <c r="DE37" s="677"/>
      <c r="DF37" s="677"/>
      <c r="DG37" s="677"/>
      <c r="DH37" s="677"/>
      <c r="DI37" s="677"/>
      <c r="DJ37" s="677"/>
      <c r="DK37" s="678"/>
      <c r="DL37" s="650">
        <v>480309</v>
      </c>
      <c r="DM37" s="677"/>
      <c r="DN37" s="677"/>
      <c r="DO37" s="677"/>
      <c r="DP37" s="677"/>
      <c r="DQ37" s="677"/>
      <c r="DR37" s="677"/>
      <c r="DS37" s="677"/>
      <c r="DT37" s="677"/>
      <c r="DU37" s="677"/>
      <c r="DV37" s="678"/>
      <c r="DW37" s="646">
        <v>0.2</v>
      </c>
      <c r="DX37" s="675"/>
      <c r="DY37" s="675"/>
      <c r="DZ37" s="675"/>
      <c r="EA37" s="675"/>
      <c r="EB37" s="675"/>
      <c r="EC37" s="676"/>
    </row>
    <row r="38" spans="2:133" ht="11.25" customHeight="1">
      <c r="B38" s="686" t="s">
        <v>331</v>
      </c>
      <c r="C38" s="687"/>
      <c r="D38" s="687"/>
      <c r="E38" s="687"/>
      <c r="F38" s="687"/>
      <c r="G38" s="687"/>
      <c r="H38" s="687"/>
      <c r="I38" s="687"/>
      <c r="J38" s="687"/>
      <c r="K38" s="687"/>
      <c r="L38" s="687"/>
      <c r="M38" s="687"/>
      <c r="N38" s="687"/>
      <c r="O38" s="687"/>
      <c r="P38" s="687"/>
      <c r="Q38" s="688"/>
      <c r="R38" s="721">
        <v>332909884</v>
      </c>
      <c r="S38" s="722"/>
      <c r="T38" s="722"/>
      <c r="U38" s="722"/>
      <c r="V38" s="722"/>
      <c r="W38" s="722"/>
      <c r="X38" s="722"/>
      <c r="Y38" s="723"/>
      <c r="Z38" s="724">
        <v>100</v>
      </c>
      <c r="AA38" s="724"/>
      <c r="AB38" s="724"/>
      <c r="AC38" s="724"/>
      <c r="AD38" s="725">
        <v>176499847</v>
      </c>
      <c r="AE38" s="725"/>
      <c r="AF38" s="725"/>
      <c r="AG38" s="725"/>
      <c r="AH38" s="725"/>
      <c r="AI38" s="725"/>
      <c r="AJ38" s="725"/>
      <c r="AK38" s="725"/>
      <c r="AL38" s="726">
        <v>100</v>
      </c>
      <c r="AM38" s="712"/>
      <c r="AN38" s="712"/>
      <c r="AO38" s="727"/>
      <c r="AQ38" s="718" t="s">
        <v>332</v>
      </c>
      <c r="AR38" s="719"/>
      <c r="AS38" s="719"/>
      <c r="AT38" s="719"/>
      <c r="AU38" s="719"/>
      <c r="AV38" s="719"/>
      <c r="AW38" s="719"/>
      <c r="AX38" s="719"/>
      <c r="AY38" s="720"/>
      <c r="AZ38" s="641">
        <v>195842</v>
      </c>
      <c r="BA38" s="642"/>
      <c r="BB38" s="642"/>
      <c r="BC38" s="642"/>
      <c r="BD38" s="677"/>
      <c r="BE38" s="677"/>
      <c r="BF38" s="700"/>
      <c r="BG38" s="656" t="s">
        <v>333</v>
      </c>
      <c r="BH38" s="657"/>
      <c r="BI38" s="657"/>
      <c r="BJ38" s="657"/>
      <c r="BK38" s="657"/>
      <c r="BL38" s="657"/>
      <c r="BM38" s="657"/>
      <c r="BN38" s="657"/>
      <c r="BO38" s="657"/>
      <c r="BP38" s="657"/>
      <c r="BQ38" s="657"/>
      <c r="BR38" s="657"/>
      <c r="BS38" s="657"/>
      <c r="BT38" s="657"/>
      <c r="BU38" s="658"/>
      <c r="BV38" s="641">
        <v>137997</v>
      </c>
      <c r="BW38" s="642"/>
      <c r="BX38" s="642"/>
      <c r="BY38" s="642"/>
      <c r="BZ38" s="642"/>
      <c r="CA38" s="642"/>
      <c r="CB38" s="651"/>
      <c r="CD38" s="656" t="s">
        <v>334</v>
      </c>
      <c r="CE38" s="657"/>
      <c r="CF38" s="657"/>
      <c r="CG38" s="657"/>
      <c r="CH38" s="657"/>
      <c r="CI38" s="657"/>
      <c r="CJ38" s="657"/>
      <c r="CK38" s="657"/>
      <c r="CL38" s="657"/>
      <c r="CM38" s="657"/>
      <c r="CN38" s="657"/>
      <c r="CO38" s="657"/>
      <c r="CP38" s="657"/>
      <c r="CQ38" s="658"/>
      <c r="CR38" s="641">
        <v>23692842</v>
      </c>
      <c r="CS38" s="642"/>
      <c r="CT38" s="642"/>
      <c r="CU38" s="642"/>
      <c r="CV38" s="642"/>
      <c r="CW38" s="642"/>
      <c r="CX38" s="642"/>
      <c r="CY38" s="643"/>
      <c r="CZ38" s="646">
        <v>7.5</v>
      </c>
      <c r="DA38" s="675"/>
      <c r="DB38" s="675"/>
      <c r="DC38" s="679"/>
      <c r="DD38" s="650">
        <v>19576388</v>
      </c>
      <c r="DE38" s="642"/>
      <c r="DF38" s="642"/>
      <c r="DG38" s="642"/>
      <c r="DH38" s="642"/>
      <c r="DI38" s="642"/>
      <c r="DJ38" s="642"/>
      <c r="DK38" s="643"/>
      <c r="DL38" s="650">
        <v>16956468</v>
      </c>
      <c r="DM38" s="642"/>
      <c r="DN38" s="642"/>
      <c r="DO38" s="642"/>
      <c r="DP38" s="642"/>
      <c r="DQ38" s="642"/>
      <c r="DR38" s="642"/>
      <c r="DS38" s="642"/>
      <c r="DT38" s="642"/>
      <c r="DU38" s="642"/>
      <c r="DV38" s="643"/>
      <c r="DW38" s="646">
        <v>8.6</v>
      </c>
      <c r="DX38" s="675"/>
      <c r="DY38" s="675"/>
      <c r="DZ38" s="675"/>
      <c r="EA38" s="675"/>
      <c r="EB38" s="675"/>
      <c r="EC38" s="676"/>
    </row>
    <row r="39" spans="2:133" ht="11.25" customHeight="1">
      <c r="AQ39" s="718" t="s">
        <v>335</v>
      </c>
      <c r="AR39" s="719"/>
      <c r="AS39" s="719"/>
      <c r="AT39" s="719"/>
      <c r="AU39" s="719"/>
      <c r="AV39" s="719"/>
      <c r="AW39" s="719"/>
      <c r="AX39" s="719"/>
      <c r="AY39" s="720"/>
      <c r="AZ39" s="641">
        <v>146851</v>
      </c>
      <c r="BA39" s="642"/>
      <c r="BB39" s="642"/>
      <c r="BC39" s="642"/>
      <c r="BD39" s="677"/>
      <c r="BE39" s="677"/>
      <c r="BF39" s="700"/>
      <c r="BG39" s="732" t="s">
        <v>336</v>
      </c>
      <c r="BH39" s="733"/>
      <c r="BI39" s="733"/>
      <c r="BJ39" s="733"/>
      <c r="BK39" s="733"/>
      <c r="BL39" s="235"/>
      <c r="BM39" s="657" t="s">
        <v>337</v>
      </c>
      <c r="BN39" s="657"/>
      <c r="BO39" s="657"/>
      <c r="BP39" s="657"/>
      <c r="BQ39" s="657"/>
      <c r="BR39" s="657"/>
      <c r="BS39" s="657"/>
      <c r="BT39" s="657"/>
      <c r="BU39" s="658"/>
      <c r="BV39" s="641">
        <v>95</v>
      </c>
      <c r="BW39" s="642"/>
      <c r="BX39" s="642"/>
      <c r="BY39" s="642"/>
      <c r="BZ39" s="642"/>
      <c r="CA39" s="642"/>
      <c r="CB39" s="651"/>
      <c r="CD39" s="656" t="s">
        <v>338</v>
      </c>
      <c r="CE39" s="657"/>
      <c r="CF39" s="657"/>
      <c r="CG39" s="657"/>
      <c r="CH39" s="657"/>
      <c r="CI39" s="657"/>
      <c r="CJ39" s="657"/>
      <c r="CK39" s="657"/>
      <c r="CL39" s="657"/>
      <c r="CM39" s="657"/>
      <c r="CN39" s="657"/>
      <c r="CO39" s="657"/>
      <c r="CP39" s="657"/>
      <c r="CQ39" s="658"/>
      <c r="CR39" s="641">
        <v>5780599</v>
      </c>
      <c r="CS39" s="677"/>
      <c r="CT39" s="677"/>
      <c r="CU39" s="677"/>
      <c r="CV39" s="677"/>
      <c r="CW39" s="677"/>
      <c r="CX39" s="677"/>
      <c r="CY39" s="678"/>
      <c r="CZ39" s="646">
        <v>1.8</v>
      </c>
      <c r="DA39" s="675"/>
      <c r="DB39" s="675"/>
      <c r="DC39" s="679"/>
      <c r="DD39" s="650">
        <v>5697204</v>
      </c>
      <c r="DE39" s="677"/>
      <c r="DF39" s="677"/>
      <c r="DG39" s="677"/>
      <c r="DH39" s="677"/>
      <c r="DI39" s="677"/>
      <c r="DJ39" s="677"/>
      <c r="DK39" s="678"/>
      <c r="DL39" s="650" t="s">
        <v>127</v>
      </c>
      <c r="DM39" s="677"/>
      <c r="DN39" s="677"/>
      <c r="DO39" s="677"/>
      <c r="DP39" s="677"/>
      <c r="DQ39" s="677"/>
      <c r="DR39" s="677"/>
      <c r="DS39" s="677"/>
      <c r="DT39" s="677"/>
      <c r="DU39" s="677"/>
      <c r="DV39" s="678"/>
      <c r="DW39" s="646" t="s">
        <v>127</v>
      </c>
      <c r="DX39" s="675"/>
      <c r="DY39" s="675"/>
      <c r="DZ39" s="675"/>
      <c r="EA39" s="675"/>
      <c r="EB39" s="675"/>
      <c r="EC39" s="676"/>
    </row>
    <row r="40" spans="2:133" ht="11.25" customHeight="1">
      <c r="AQ40" s="718" t="s">
        <v>339</v>
      </c>
      <c r="AR40" s="719"/>
      <c r="AS40" s="719"/>
      <c r="AT40" s="719"/>
      <c r="AU40" s="719"/>
      <c r="AV40" s="719"/>
      <c r="AW40" s="719"/>
      <c r="AX40" s="719"/>
      <c r="AY40" s="720"/>
      <c r="AZ40" s="641">
        <v>6702858</v>
      </c>
      <c r="BA40" s="642"/>
      <c r="BB40" s="642"/>
      <c r="BC40" s="642"/>
      <c r="BD40" s="677"/>
      <c r="BE40" s="677"/>
      <c r="BF40" s="700"/>
      <c r="BG40" s="732"/>
      <c r="BH40" s="733"/>
      <c r="BI40" s="733"/>
      <c r="BJ40" s="733"/>
      <c r="BK40" s="733"/>
      <c r="BL40" s="235"/>
      <c r="BM40" s="657" t="s">
        <v>340</v>
      </c>
      <c r="BN40" s="657"/>
      <c r="BO40" s="657"/>
      <c r="BP40" s="657"/>
      <c r="BQ40" s="657"/>
      <c r="BR40" s="657"/>
      <c r="BS40" s="657"/>
      <c r="BT40" s="657"/>
      <c r="BU40" s="658"/>
      <c r="BV40" s="641" t="s">
        <v>237</v>
      </c>
      <c r="BW40" s="642"/>
      <c r="BX40" s="642"/>
      <c r="BY40" s="642"/>
      <c r="BZ40" s="642"/>
      <c r="CA40" s="642"/>
      <c r="CB40" s="651"/>
      <c r="CD40" s="656" t="s">
        <v>341</v>
      </c>
      <c r="CE40" s="657"/>
      <c r="CF40" s="657"/>
      <c r="CG40" s="657"/>
      <c r="CH40" s="657"/>
      <c r="CI40" s="657"/>
      <c r="CJ40" s="657"/>
      <c r="CK40" s="657"/>
      <c r="CL40" s="657"/>
      <c r="CM40" s="657"/>
      <c r="CN40" s="657"/>
      <c r="CO40" s="657"/>
      <c r="CP40" s="657"/>
      <c r="CQ40" s="658"/>
      <c r="CR40" s="641">
        <v>3457722</v>
      </c>
      <c r="CS40" s="642"/>
      <c r="CT40" s="642"/>
      <c r="CU40" s="642"/>
      <c r="CV40" s="642"/>
      <c r="CW40" s="642"/>
      <c r="CX40" s="642"/>
      <c r="CY40" s="643"/>
      <c r="CZ40" s="646">
        <v>1.1000000000000001</v>
      </c>
      <c r="DA40" s="675"/>
      <c r="DB40" s="675"/>
      <c r="DC40" s="679"/>
      <c r="DD40" s="650">
        <v>2655240</v>
      </c>
      <c r="DE40" s="642"/>
      <c r="DF40" s="642"/>
      <c r="DG40" s="642"/>
      <c r="DH40" s="642"/>
      <c r="DI40" s="642"/>
      <c r="DJ40" s="642"/>
      <c r="DK40" s="643"/>
      <c r="DL40" s="650">
        <v>7033</v>
      </c>
      <c r="DM40" s="642"/>
      <c r="DN40" s="642"/>
      <c r="DO40" s="642"/>
      <c r="DP40" s="642"/>
      <c r="DQ40" s="642"/>
      <c r="DR40" s="642"/>
      <c r="DS40" s="642"/>
      <c r="DT40" s="642"/>
      <c r="DU40" s="642"/>
      <c r="DV40" s="643"/>
      <c r="DW40" s="646">
        <v>0</v>
      </c>
      <c r="DX40" s="675"/>
      <c r="DY40" s="675"/>
      <c r="DZ40" s="675"/>
      <c r="EA40" s="675"/>
      <c r="EB40" s="675"/>
      <c r="EC40" s="676"/>
    </row>
    <row r="41" spans="2:133" ht="11.25" customHeight="1">
      <c r="AQ41" s="728" t="s">
        <v>342</v>
      </c>
      <c r="AR41" s="729"/>
      <c r="AS41" s="729"/>
      <c r="AT41" s="729"/>
      <c r="AU41" s="729"/>
      <c r="AV41" s="729"/>
      <c r="AW41" s="729"/>
      <c r="AX41" s="729"/>
      <c r="AY41" s="730"/>
      <c r="AZ41" s="721">
        <v>16992441</v>
      </c>
      <c r="BA41" s="722"/>
      <c r="BB41" s="722"/>
      <c r="BC41" s="722"/>
      <c r="BD41" s="711"/>
      <c r="BE41" s="711"/>
      <c r="BF41" s="713"/>
      <c r="BG41" s="734"/>
      <c r="BH41" s="735"/>
      <c r="BI41" s="735"/>
      <c r="BJ41" s="735"/>
      <c r="BK41" s="735"/>
      <c r="BL41" s="236"/>
      <c r="BM41" s="666" t="s">
        <v>343</v>
      </c>
      <c r="BN41" s="666"/>
      <c r="BO41" s="666"/>
      <c r="BP41" s="666"/>
      <c r="BQ41" s="666"/>
      <c r="BR41" s="666"/>
      <c r="BS41" s="666"/>
      <c r="BT41" s="666"/>
      <c r="BU41" s="667"/>
      <c r="BV41" s="721">
        <v>358</v>
      </c>
      <c r="BW41" s="722"/>
      <c r="BX41" s="722"/>
      <c r="BY41" s="722"/>
      <c r="BZ41" s="722"/>
      <c r="CA41" s="722"/>
      <c r="CB41" s="731"/>
      <c r="CD41" s="656" t="s">
        <v>344</v>
      </c>
      <c r="CE41" s="657"/>
      <c r="CF41" s="657"/>
      <c r="CG41" s="657"/>
      <c r="CH41" s="657"/>
      <c r="CI41" s="657"/>
      <c r="CJ41" s="657"/>
      <c r="CK41" s="657"/>
      <c r="CL41" s="657"/>
      <c r="CM41" s="657"/>
      <c r="CN41" s="657"/>
      <c r="CO41" s="657"/>
      <c r="CP41" s="657"/>
      <c r="CQ41" s="658"/>
      <c r="CR41" s="641" t="s">
        <v>127</v>
      </c>
      <c r="CS41" s="677"/>
      <c r="CT41" s="677"/>
      <c r="CU41" s="677"/>
      <c r="CV41" s="677"/>
      <c r="CW41" s="677"/>
      <c r="CX41" s="677"/>
      <c r="CY41" s="678"/>
      <c r="CZ41" s="646" t="s">
        <v>127</v>
      </c>
      <c r="DA41" s="675"/>
      <c r="DB41" s="675"/>
      <c r="DC41" s="679"/>
      <c r="DD41" s="650" t="s">
        <v>127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346</v>
      </c>
      <c r="CE42" s="639"/>
      <c r="CF42" s="639"/>
      <c r="CG42" s="639"/>
      <c r="CH42" s="639"/>
      <c r="CI42" s="639"/>
      <c r="CJ42" s="639"/>
      <c r="CK42" s="639"/>
      <c r="CL42" s="639"/>
      <c r="CM42" s="639"/>
      <c r="CN42" s="639"/>
      <c r="CO42" s="639"/>
      <c r="CP42" s="639"/>
      <c r="CQ42" s="640"/>
      <c r="CR42" s="641">
        <v>39475135</v>
      </c>
      <c r="CS42" s="642"/>
      <c r="CT42" s="642"/>
      <c r="CU42" s="642"/>
      <c r="CV42" s="642"/>
      <c r="CW42" s="642"/>
      <c r="CX42" s="642"/>
      <c r="CY42" s="643"/>
      <c r="CZ42" s="646">
        <v>12.5</v>
      </c>
      <c r="DA42" s="647"/>
      <c r="DB42" s="647"/>
      <c r="DC42" s="742"/>
      <c r="DD42" s="650">
        <v>11296098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348</v>
      </c>
      <c r="CE43" s="639"/>
      <c r="CF43" s="639"/>
      <c r="CG43" s="639"/>
      <c r="CH43" s="639"/>
      <c r="CI43" s="639"/>
      <c r="CJ43" s="639"/>
      <c r="CK43" s="639"/>
      <c r="CL43" s="639"/>
      <c r="CM43" s="639"/>
      <c r="CN43" s="639"/>
      <c r="CO43" s="639"/>
      <c r="CP43" s="639"/>
      <c r="CQ43" s="640"/>
      <c r="CR43" s="641">
        <v>813205</v>
      </c>
      <c r="CS43" s="677"/>
      <c r="CT43" s="677"/>
      <c r="CU43" s="677"/>
      <c r="CV43" s="677"/>
      <c r="CW43" s="677"/>
      <c r="CX43" s="677"/>
      <c r="CY43" s="678"/>
      <c r="CZ43" s="646">
        <v>0.3</v>
      </c>
      <c r="DA43" s="675"/>
      <c r="DB43" s="675"/>
      <c r="DC43" s="679"/>
      <c r="DD43" s="650">
        <v>813205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349</v>
      </c>
      <c r="CD44" s="753" t="s">
        <v>301</v>
      </c>
      <c r="CE44" s="754"/>
      <c r="CF44" s="638" t="s">
        <v>350</v>
      </c>
      <c r="CG44" s="639"/>
      <c r="CH44" s="639"/>
      <c r="CI44" s="639"/>
      <c r="CJ44" s="639"/>
      <c r="CK44" s="639"/>
      <c r="CL44" s="639"/>
      <c r="CM44" s="639"/>
      <c r="CN44" s="639"/>
      <c r="CO44" s="639"/>
      <c r="CP44" s="639"/>
      <c r="CQ44" s="640"/>
      <c r="CR44" s="641">
        <v>38401652</v>
      </c>
      <c r="CS44" s="642"/>
      <c r="CT44" s="642"/>
      <c r="CU44" s="642"/>
      <c r="CV44" s="642"/>
      <c r="CW44" s="642"/>
      <c r="CX44" s="642"/>
      <c r="CY44" s="643"/>
      <c r="CZ44" s="646">
        <v>12.1</v>
      </c>
      <c r="DA44" s="647"/>
      <c r="DB44" s="647"/>
      <c r="DC44" s="742"/>
      <c r="DD44" s="650">
        <v>10822843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351</v>
      </c>
      <c r="CG45" s="639"/>
      <c r="CH45" s="639"/>
      <c r="CI45" s="639"/>
      <c r="CJ45" s="639"/>
      <c r="CK45" s="639"/>
      <c r="CL45" s="639"/>
      <c r="CM45" s="639"/>
      <c r="CN45" s="639"/>
      <c r="CO45" s="639"/>
      <c r="CP45" s="639"/>
      <c r="CQ45" s="640"/>
      <c r="CR45" s="641">
        <v>14796618</v>
      </c>
      <c r="CS45" s="677"/>
      <c r="CT45" s="677"/>
      <c r="CU45" s="677"/>
      <c r="CV45" s="677"/>
      <c r="CW45" s="677"/>
      <c r="CX45" s="677"/>
      <c r="CY45" s="678"/>
      <c r="CZ45" s="646">
        <v>4.7</v>
      </c>
      <c r="DA45" s="675"/>
      <c r="DB45" s="675"/>
      <c r="DC45" s="679"/>
      <c r="DD45" s="650">
        <v>1000621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352</v>
      </c>
      <c r="CG46" s="639"/>
      <c r="CH46" s="639"/>
      <c r="CI46" s="639"/>
      <c r="CJ46" s="639"/>
      <c r="CK46" s="639"/>
      <c r="CL46" s="639"/>
      <c r="CM46" s="639"/>
      <c r="CN46" s="639"/>
      <c r="CO46" s="639"/>
      <c r="CP46" s="639"/>
      <c r="CQ46" s="640"/>
      <c r="CR46" s="641">
        <v>21609577</v>
      </c>
      <c r="CS46" s="642"/>
      <c r="CT46" s="642"/>
      <c r="CU46" s="642"/>
      <c r="CV46" s="642"/>
      <c r="CW46" s="642"/>
      <c r="CX46" s="642"/>
      <c r="CY46" s="643"/>
      <c r="CZ46" s="646">
        <v>6.8</v>
      </c>
      <c r="DA46" s="647"/>
      <c r="DB46" s="647"/>
      <c r="DC46" s="742"/>
      <c r="DD46" s="650">
        <v>9521322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353</v>
      </c>
      <c r="CG47" s="639"/>
      <c r="CH47" s="639"/>
      <c r="CI47" s="639"/>
      <c r="CJ47" s="639"/>
      <c r="CK47" s="639"/>
      <c r="CL47" s="639"/>
      <c r="CM47" s="639"/>
      <c r="CN47" s="639"/>
      <c r="CO47" s="639"/>
      <c r="CP47" s="639"/>
      <c r="CQ47" s="640"/>
      <c r="CR47" s="641">
        <v>1073483</v>
      </c>
      <c r="CS47" s="677"/>
      <c r="CT47" s="677"/>
      <c r="CU47" s="677"/>
      <c r="CV47" s="677"/>
      <c r="CW47" s="677"/>
      <c r="CX47" s="677"/>
      <c r="CY47" s="678"/>
      <c r="CZ47" s="646">
        <v>0.3</v>
      </c>
      <c r="DA47" s="675"/>
      <c r="DB47" s="675"/>
      <c r="DC47" s="679"/>
      <c r="DD47" s="650">
        <v>473255</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354</v>
      </c>
      <c r="CG48" s="639"/>
      <c r="CH48" s="639"/>
      <c r="CI48" s="639"/>
      <c r="CJ48" s="639"/>
      <c r="CK48" s="639"/>
      <c r="CL48" s="639"/>
      <c r="CM48" s="639"/>
      <c r="CN48" s="639"/>
      <c r="CO48" s="639"/>
      <c r="CP48" s="639"/>
      <c r="CQ48" s="640"/>
      <c r="CR48" s="641" t="s">
        <v>237</v>
      </c>
      <c r="CS48" s="642"/>
      <c r="CT48" s="642"/>
      <c r="CU48" s="642"/>
      <c r="CV48" s="642"/>
      <c r="CW48" s="642"/>
      <c r="CX48" s="642"/>
      <c r="CY48" s="643"/>
      <c r="CZ48" s="646" t="s">
        <v>127</v>
      </c>
      <c r="DA48" s="647"/>
      <c r="DB48" s="647"/>
      <c r="DC48" s="742"/>
      <c r="DD48" s="650" t="s">
        <v>237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355</v>
      </c>
      <c r="CE49" s="687"/>
      <c r="CF49" s="687"/>
      <c r="CG49" s="687"/>
      <c r="CH49" s="687"/>
      <c r="CI49" s="687"/>
      <c r="CJ49" s="687"/>
      <c r="CK49" s="687"/>
      <c r="CL49" s="687"/>
      <c r="CM49" s="687"/>
      <c r="CN49" s="687"/>
      <c r="CO49" s="687"/>
      <c r="CP49" s="687"/>
      <c r="CQ49" s="688"/>
      <c r="CR49" s="721">
        <v>316968662</v>
      </c>
      <c r="CS49" s="711"/>
      <c r="CT49" s="711"/>
      <c r="CU49" s="711"/>
      <c r="CV49" s="711"/>
      <c r="CW49" s="711"/>
      <c r="CX49" s="711"/>
      <c r="CY49" s="743"/>
      <c r="CZ49" s="726">
        <v>100</v>
      </c>
      <c r="DA49" s="744"/>
      <c r="DB49" s="744"/>
      <c r="DC49" s="745"/>
      <c r="DD49" s="746">
        <v>211089964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KNEAVZ7OVf0NQWA+Y44sg1L2pU7gnqE8F9fyH91WnAJ874BiyHCQYOY6tYgHuR19lqvQOWjDlcWd5p9vvRON/Q==" saltValue="imBQD3EHUPTGAcBDhvwX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357</v>
      </c>
      <c r="DK2" s="789"/>
      <c r="DL2" s="789"/>
      <c r="DM2" s="789"/>
      <c r="DN2" s="789"/>
      <c r="DO2" s="790"/>
      <c r="DP2" s="249"/>
      <c r="DQ2" s="788" t="s">
        <v>358</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359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361</v>
      </c>
      <c r="B5" s="783"/>
      <c r="C5" s="783"/>
      <c r="D5" s="783"/>
      <c r="E5" s="783"/>
      <c r="F5" s="783"/>
      <c r="G5" s="783"/>
      <c r="H5" s="783"/>
      <c r="I5" s="783"/>
      <c r="J5" s="783"/>
      <c r="K5" s="783"/>
      <c r="L5" s="783"/>
      <c r="M5" s="783"/>
      <c r="N5" s="783"/>
      <c r="O5" s="783"/>
      <c r="P5" s="784"/>
      <c r="Q5" s="759" t="s">
        <v>362</v>
      </c>
      <c r="R5" s="760"/>
      <c r="S5" s="760"/>
      <c r="T5" s="760"/>
      <c r="U5" s="761"/>
      <c r="V5" s="759" t="s">
        <v>363</v>
      </c>
      <c r="W5" s="760"/>
      <c r="X5" s="760"/>
      <c r="Y5" s="760"/>
      <c r="Z5" s="761"/>
      <c r="AA5" s="759" t="s">
        <v>364</v>
      </c>
      <c r="AB5" s="760"/>
      <c r="AC5" s="760"/>
      <c r="AD5" s="760"/>
      <c r="AE5" s="760"/>
      <c r="AF5" s="792" t="s">
        <v>365</v>
      </c>
      <c r="AG5" s="760"/>
      <c r="AH5" s="760"/>
      <c r="AI5" s="760"/>
      <c r="AJ5" s="771"/>
      <c r="AK5" s="760" t="s">
        <v>366</v>
      </c>
      <c r="AL5" s="760"/>
      <c r="AM5" s="760"/>
      <c r="AN5" s="760"/>
      <c r="AO5" s="761"/>
      <c r="AP5" s="759" t="s">
        <v>367</v>
      </c>
      <c r="AQ5" s="760"/>
      <c r="AR5" s="760"/>
      <c r="AS5" s="760"/>
      <c r="AT5" s="761"/>
      <c r="AU5" s="759" t="s">
        <v>368</v>
      </c>
      <c r="AV5" s="760"/>
      <c r="AW5" s="760"/>
      <c r="AX5" s="760"/>
      <c r="AY5" s="771"/>
      <c r="AZ5" s="256"/>
      <c r="BA5" s="256"/>
      <c r="BB5" s="256"/>
      <c r="BC5" s="256"/>
      <c r="BD5" s="256"/>
      <c r="BE5" s="257"/>
      <c r="BF5" s="257"/>
      <c r="BG5" s="257"/>
      <c r="BH5" s="257"/>
      <c r="BI5" s="257"/>
      <c r="BJ5" s="257"/>
      <c r="BK5" s="257"/>
      <c r="BL5" s="257"/>
      <c r="BM5" s="257"/>
      <c r="BN5" s="257"/>
      <c r="BO5" s="257"/>
      <c r="BP5" s="257"/>
      <c r="BQ5" s="782" t="s">
        <v>369</v>
      </c>
      <c r="BR5" s="783"/>
      <c r="BS5" s="783"/>
      <c r="BT5" s="783"/>
      <c r="BU5" s="783"/>
      <c r="BV5" s="783"/>
      <c r="BW5" s="783"/>
      <c r="BX5" s="783"/>
      <c r="BY5" s="783"/>
      <c r="BZ5" s="783"/>
      <c r="CA5" s="783"/>
      <c r="CB5" s="783"/>
      <c r="CC5" s="783"/>
      <c r="CD5" s="783"/>
      <c r="CE5" s="783"/>
      <c r="CF5" s="783"/>
      <c r="CG5" s="784"/>
      <c r="CH5" s="759" t="s">
        <v>370</v>
      </c>
      <c r="CI5" s="760"/>
      <c r="CJ5" s="760"/>
      <c r="CK5" s="760"/>
      <c r="CL5" s="761"/>
      <c r="CM5" s="759" t="s">
        <v>371</v>
      </c>
      <c r="CN5" s="760"/>
      <c r="CO5" s="760"/>
      <c r="CP5" s="760"/>
      <c r="CQ5" s="761"/>
      <c r="CR5" s="759" t="s">
        <v>372</v>
      </c>
      <c r="CS5" s="760"/>
      <c r="CT5" s="760"/>
      <c r="CU5" s="760"/>
      <c r="CV5" s="761"/>
      <c r="CW5" s="759" t="s">
        <v>373</v>
      </c>
      <c r="CX5" s="760"/>
      <c r="CY5" s="760"/>
      <c r="CZ5" s="760"/>
      <c r="DA5" s="761"/>
      <c r="DB5" s="759" t="s">
        <v>374</v>
      </c>
      <c r="DC5" s="760"/>
      <c r="DD5" s="760"/>
      <c r="DE5" s="760"/>
      <c r="DF5" s="761"/>
      <c r="DG5" s="765" t="s">
        <v>375</v>
      </c>
      <c r="DH5" s="766"/>
      <c r="DI5" s="766"/>
      <c r="DJ5" s="766"/>
      <c r="DK5" s="767"/>
      <c r="DL5" s="765" t="s">
        <v>376</v>
      </c>
      <c r="DM5" s="766"/>
      <c r="DN5" s="766"/>
      <c r="DO5" s="766"/>
      <c r="DP5" s="767"/>
      <c r="DQ5" s="759" t="s">
        <v>377</v>
      </c>
      <c r="DR5" s="760"/>
      <c r="DS5" s="760"/>
      <c r="DT5" s="760"/>
      <c r="DU5" s="761"/>
      <c r="DV5" s="759" t="s">
        <v>368</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378</v>
      </c>
      <c r="C7" s="774"/>
      <c r="D7" s="774"/>
      <c r="E7" s="774"/>
      <c r="F7" s="774"/>
      <c r="G7" s="774"/>
      <c r="H7" s="774"/>
      <c r="I7" s="774"/>
      <c r="J7" s="774"/>
      <c r="K7" s="774"/>
      <c r="L7" s="774"/>
      <c r="M7" s="774"/>
      <c r="N7" s="774"/>
      <c r="O7" s="774"/>
      <c r="P7" s="775"/>
      <c r="Q7" s="776">
        <v>331747</v>
      </c>
      <c r="R7" s="777"/>
      <c r="S7" s="777"/>
      <c r="T7" s="777"/>
      <c r="U7" s="777"/>
      <c r="V7" s="777">
        <v>315410</v>
      </c>
      <c r="W7" s="777"/>
      <c r="X7" s="777"/>
      <c r="Y7" s="777"/>
      <c r="Z7" s="777"/>
      <c r="AA7" s="777">
        <v>16337</v>
      </c>
      <c r="AB7" s="777"/>
      <c r="AC7" s="777"/>
      <c r="AD7" s="777"/>
      <c r="AE7" s="778"/>
      <c r="AF7" s="779">
        <v>9871</v>
      </c>
      <c r="AG7" s="780"/>
      <c r="AH7" s="780"/>
      <c r="AI7" s="780"/>
      <c r="AJ7" s="781"/>
      <c r="AK7" s="816">
        <v>8436</v>
      </c>
      <c r="AL7" s="817"/>
      <c r="AM7" s="817"/>
      <c r="AN7" s="817"/>
      <c r="AO7" s="817"/>
      <c r="AP7" s="817">
        <v>336611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621</v>
      </c>
      <c r="BS7" s="820" t="s">
        <v>605</v>
      </c>
      <c r="BT7" s="821"/>
      <c r="BU7" s="821"/>
      <c r="BV7" s="821"/>
      <c r="BW7" s="821"/>
      <c r="BX7" s="821"/>
      <c r="BY7" s="821"/>
      <c r="BZ7" s="821"/>
      <c r="CA7" s="821"/>
      <c r="CB7" s="821"/>
      <c r="CC7" s="821"/>
      <c r="CD7" s="821"/>
      <c r="CE7" s="821"/>
      <c r="CF7" s="821"/>
      <c r="CG7" s="822"/>
      <c r="CH7" s="813">
        <v>4</v>
      </c>
      <c r="CI7" s="814"/>
      <c r="CJ7" s="814"/>
      <c r="CK7" s="814"/>
      <c r="CL7" s="815"/>
      <c r="CM7" s="813">
        <v>159</v>
      </c>
      <c r="CN7" s="814"/>
      <c r="CO7" s="814"/>
      <c r="CP7" s="814"/>
      <c r="CQ7" s="815"/>
      <c r="CR7" s="813">
        <v>100</v>
      </c>
      <c r="CS7" s="814"/>
      <c r="CT7" s="814"/>
      <c r="CU7" s="814"/>
      <c r="CV7" s="815"/>
      <c r="CW7" s="813">
        <v>5</v>
      </c>
      <c r="CX7" s="814"/>
      <c r="CY7" s="814"/>
      <c r="CZ7" s="814"/>
      <c r="DA7" s="815"/>
      <c r="DB7" s="813" t="s">
        <v>521</v>
      </c>
      <c r="DC7" s="814"/>
      <c r="DD7" s="814"/>
      <c r="DE7" s="814"/>
      <c r="DF7" s="815"/>
      <c r="DG7" s="813" t="s">
        <v>521</v>
      </c>
      <c r="DH7" s="814"/>
      <c r="DI7" s="814"/>
      <c r="DJ7" s="814"/>
      <c r="DK7" s="815"/>
      <c r="DL7" s="813" t="s">
        <v>521</v>
      </c>
      <c r="DM7" s="814"/>
      <c r="DN7" s="814"/>
      <c r="DO7" s="814"/>
      <c r="DP7" s="815"/>
      <c r="DQ7" s="813" t="s">
        <v>521</v>
      </c>
      <c r="DR7" s="814"/>
      <c r="DS7" s="814"/>
      <c r="DT7" s="814"/>
      <c r="DU7" s="815"/>
      <c r="DV7" s="794"/>
      <c r="DW7" s="795"/>
      <c r="DX7" s="795"/>
      <c r="DY7" s="795"/>
      <c r="DZ7" s="796"/>
      <c r="EA7" s="254"/>
    </row>
    <row r="8" spans="1:131" s="255" customFormat="1" ht="26.25" customHeight="1">
      <c r="A8" s="261">
        <v>2</v>
      </c>
      <c r="B8" s="797" t="s">
        <v>379</v>
      </c>
      <c r="C8" s="798"/>
      <c r="D8" s="798"/>
      <c r="E8" s="798"/>
      <c r="F8" s="798"/>
      <c r="G8" s="798"/>
      <c r="H8" s="798"/>
      <c r="I8" s="798"/>
      <c r="J8" s="798"/>
      <c r="K8" s="798"/>
      <c r="L8" s="798"/>
      <c r="M8" s="798"/>
      <c r="N8" s="798"/>
      <c r="O8" s="798"/>
      <c r="P8" s="799"/>
      <c r="Q8" s="800">
        <v>38</v>
      </c>
      <c r="R8" s="801"/>
      <c r="S8" s="801"/>
      <c r="T8" s="801"/>
      <c r="U8" s="801"/>
      <c r="V8" s="801">
        <v>36</v>
      </c>
      <c r="W8" s="801"/>
      <c r="X8" s="801"/>
      <c r="Y8" s="801"/>
      <c r="Z8" s="801"/>
      <c r="AA8" s="801">
        <v>2</v>
      </c>
      <c r="AB8" s="801"/>
      <c r="AC8" s="801"/>
      <c r="AD8" s="801"/>
      <c r="AE8" s="802"/>
      <c r="AF8" s="803">
        <v>2</v>
      </c>
      <c r="AG8" s="804"/>
      <c r="AH8" s="804"/>
      <c r="AI8" s="804"/>
      <c r="AJ8" s="805"/>
      <c r="AK8" s="806" t="s">
        <v>521</v>
      </c>
      <c r="AL8" s="807"/>
      <c r="AM8" s="807"/>
      <c r="AN8" s="807"/>
      <c r="AO8" s="807"/>
      <c r="AP8" s="807" t="s">
        <v>521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621</v>
      </c>
      <c r="BS8" s="810" t="s">
        <v>606</v>
      </c>
      <c r="BT8" s="811"/>
      <c r="BU8" s="811"/>
      <c r="BV8" s="811"/>
      <c r="BW8" s="811"/>
      <c r="BX8" s="811"/>
      <c r="BY8" s="811"/>
      <c r="BZ8" s="811"/>
      <c r="CA8" s="811"/>
      <c r="CB8" s="811"/>
      <c r="CC8" s="811"/>
      <c r="CD8" s="811"/>
      <c r="CE8" s="811"/>
      <c r="CF8" s="811"/>
      <c r="CG8" s="812"/>
      <c r="CH8" s="823">
        <v>2</v>
      </c>
      <c r="CI8" s="824"/>
      <c r="CJ8" s="824"/>
      <c r="CK8" s="824"/>
      <c r="CL8" s="825"/>
      <c r="CM8" s="823">
        <v>652</v>
      </c>
      <c r="CN8" s="824"/>
      <c r="CO8" s="824"/>
      <c r="CP8" s="824"/>
      <c r="CQ8" s="825"/>
      <c r="CR8" s="823">
        <v>57</v>
      </c>
      <c r="CS8" s="824"/>
      <c r="CT8" s="824"/>
      <c r="CU8" s="824"/>
      <c r="CV8" s="825"/>
      <c r="CW8" s="823">
        <v>0</v>
      </c>
      <c r="CX8" s="824"/>
      <c r="CY8" s="824"/>
      <c r="CZ8" s="824"/>
      <c r="DA8" s="825"/>
      <c r="DB8" s="823" t="s">
        <v>521</v>
      </c>
      <c r="DC8" s="824"/>
      <c r="DD8" s="824"/>
      <c r="DE8" s="824"/>
      <c r="DF8" s="825"/>
      <c r="DG8" s="823" t="s">
        <v>521</v>
      </c>
      <c r="DH8" s="824"/>
      <c r="DI8" s="824"/>
      <c r="DJ8" s="824"/>
      <c r="DK8" s="825"/>
      <c r="DL8" s="823" t="s">
        <v>521</v>
      </c>
      <c r="DM8" s="824"/>
      <c r="DN8" s="824"/>
      <c r="DO8" s="824"/>
      <c r="DP8" s="825"/>
      <c r="DQ8" s="823" t="s">
        <v>521</v>
      </c>
      <c r="DR8" s="824"/>
      <c r="DS8" s="824"/>
      <c r="DT8" s="824"/>
      <c r="DU8" s="825"/>
      <c r="DV8" s="826"/>
      <c r="DW8" s="827"/>
      <c r="DX8" s="827"/>
      <c r="DY8" s="827"/>
      <c r="DZ8" s="828"/>
      <c r="EA8" s="254"/>
    </row>
    <row r="9" spans="1:131" s="255" customFormat="1" ht="26.25" customHeight="1">
      <c r="A9" s="261">
        <v>3</v>
      </c>
      <c r="B9" s="797" t="s">
        <v>380</v>
      </c>
      <c r="C9" s="798"/>
      <c r="D9" s="798"/>
      <c r="E9" s="798"/>
      <c r="F9" s="798"/>
      <c r="G9" s="798"/>
      <c r="H9" s="798"/>
      <c r="I9" s="798"/>
      <c r="J9" s="798"/>
      <c r="K9" s="798"/>
      <c r="L9" s="798"/>
      <c r="M9" s="798"/>
      <c r="N9" s="798"/>
      <c r="O9" s="798"/>
      <c r="P9" s="799"/>
      <c r="Q9" s="800">
        <v>11</v>
      </c>
      <c r="R9" s="801"/>
      <c r="S9" s="801"/>
      <c r="T9" s="801"/>
      <c r="U9" s="801"/>
      <c r="V9" s="801">
        <v>11</v>
      </c>
      <c r="W9" s="801"/>
      <c r="X9" s="801"/>
      <c r="Y9" s="801"/>
      <c r="Z9" s="801"/>
      <c r="AA9" s="801">
        <v>0</v>
      </c>
      <c r="AB9" s="801"/>
      <c r="AC9" s="801"/>
      <c r="AD9" s="801"/>
      <c r="AE9" s="802"/>
      <c r="AF9" s="803" t="s">
        <v>127</v>
      </c>
      <c r="AG9" s="804"/>
      <c r="AH9" s="804"/>
      <c r="AI9" s="804"/>
      <c r="AJ9" s="805"/>
      <c r="AK9" s="806">
        <v>3</v>
      </c>
      <c r="AL9" s="807"/>
      <c r="AM9" s="807"/>
      <c r="AN9" s="807"/>
      <c r="AO9" s="807"/>
      <c r="AP9" s="807" t="s">
        <v>521</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t="s">
        <v>621</v>
      </c>
      <c r="BS9" s="810" t="s">
        <v>607</v>
      </c>
      <c r="BT9" s="811"/>
      <c r="BU9" s="811"/>
      <c r="BV9" s="811"/>
      <c r="BW9" s="811"/>
      <c r="BX9" s="811"/>
      <c r="BY9" s="811"/>
      <c r="BZ9" s="811"/>
      <c r="CA9" s="811"/>
      <c r="CB9" s="811"/>
      <c r="CC9" s="811"/>
      <c r="CD9" s="811"/>
      <c r="CE9" s="811"/>
      <c r="CF9" s="811"/>
      <c r="CG9" s="812"/>
      <c r="CH9" s="823">
        <v>28</v>
      </c>
      <c r="CI9" s="824"/>
      <c r="CJ9" s="824"/>
      <c r="CK9" s="824"/>
      <c r="CL9" s="825"/>
      <c r="CM9" s="823">
        <v>214</v>
      </c>
      <c r="CN9" s="824"/>
      <c r="CO9" s="824"/>
      <c r="CP9" s="824"/>
      <c r="CQ9" s="825"/>
      <c r="CR9" s="823">
        <v>50</v>
      </c>
      <c r="CS9" s="824"/>
      <c r="CT9" s="824"/>
      <c r="CU9" s="824"/>
      <c r="CV9" s="825"/>
      <c r="CW9" s="823">
        <v>28</v>
      </c>
      <c r="CX9" s="824"/>
      <c r="CY9" s="824"/>
      <c r="CZ9" s="824"/>
      <c r="DA9" s="825"/>
      <c r="DB9" s="823" t="s">
        <v>521</v>
      </c>
      <c r="DC9" s="824"/>
      <c r="DD9" s="824"/>
      <c r="DE9" s="824"/>
      <c r="DF9" s="825"/>
      <c r="DG9" s="823" t="s">
        <v>521</v>
      </c>
      <c r="DH9" s="824"/>
      <c r="DI9" s="824"/>
      <c r="DJ9" s="824"/>
      <c r="DK9" s="825"/>
      <c r="DL9" s="823" t="s">
        <v>521</v>
      </c>
      <c r="DM9" s="824"/>
      <c r="DN9" s="824"/>
      <c r="DO9" s="824"/>
      <c r="DP9" s="825"/>
      <c r="DQ9" s="823" t="s">
        <v>521</v>
      </c>
      <c r="DR9" s="824"/>
      <c r="DS9" s="824"/>
      <c r="DT9" s="824"/>
      <c r="DU9" s="825"/>
      <c r="DV9" s="826"/>
      <c r="DW9" s="827"/>
      <c r="DX9" s="827"/>
      <c r="DY9" s="827"/>
      <c r="DZ9" s="828"/>
      <c r="EA9" s="254"/>
    </row>
    <row r="10" spans="1:131" s="255" customFormat="1" ht="26.25" customHeight="1">
      <c r="A10" s="261">
        <v>4</v>
      </c>
      <c r="B10" s="797" t="s">
        <v>381</v>
      </c>
      <c r="C10" s="798"/>
      <c r="D10" s="798"/>
      <c r="E10" s="798"/>
      <c r="F10" s="798"/>
      <c r="G10" s="798"/>
      <c r="H10" s="798"/>
      <c r="I10" s="798"/>
      <c r="J10" s="798"/>
      <c r="K10" s="798"/>
      <c r="L10" s="798"/>
      <c r="M10" s="798"/>
      <c r="N10" s="798"/>
      <c r="O10" s="798"/>
      <c r="P10" s="799"/>
      <c r="Q10" s="800">
        <v>349</v>
      </c>
      <c r="R10" s="801"/>
      <c r="S10" s="801"/>
      <c r="T10" s="801"/>
      <c r="U10" s="801"/>
      <c r="V10" s="801">
        <v>246</v>
      </c>
      <c r="W10" s="801"/>
      <c r="X10" s="801"/>
      <c r="Y10" s="801"/>
      <c r="Z10" s="801"/>
      <c r="AA10" s="801">
        <v>103</v>
      </c>
      <c r="AB10" s="801"/>
      <c r="AC10" s="801"/>
      <c r="AD10" s="801"/>
      <c r="AE10" s="802"/>
      <c r="AF10" s="803" t="s">
        <v>127</v>
      </c>
      <c r="AG10" s="804"/>
      <c r="AH10" s="804"/>
      <c r="AI10" s="804"/>
      <c r="AJ10" s="805"/>
      <c r="AK10" s="806" t="s">
        <v>521</v>
      </c>
      <c r="AL10" s="807"/>
      <c r="AM10" s="807"/>
      <c r="AN10" s="807"/>
      <c r="AO10" s="807"/>
      <c r="AP10" s="807" t="s">
        <v>521</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t="s">
        <v>621</v>
      </c>
      <c r="BS10" s="810" t="s">
        <v>608</v>
      </c>
      <c r="BT10" s="811"/>
      <c r="BU10" s="811"/>
      <c r="BV10" s="811"/>
      <c r="BW10" s="811"/>
      <c r="BX10" s="811"/>
      <c r="BY10" s="811"/>
      <c r="BZ10" s="811"/>
      <c r="CA10" s="811"/>
      <c r="CB10" s="811"/>
      <c r="CC10" s="811"/>
      <c r="CD10" s="811"/>
      <c r="CE10" s="811"/>
      <c r="CF10" s="811"/>
      <c r="CG10" s="812"/>
      <c r="CH10" s="823">
        <v>-18</v>
      </c>
      <c r="CI10" s="824"/>
      <c r="CJ10" s="824"/>
      <c r="CK10" s="824"/>
      <c r="CL10" s="825"/>
      <c r="CM10" s="823">
        <v>179</v>
      </c>
      <c r="CN10" s="824"/>
      <c r="CO10" s="824"/>
      <c r="CP10" s="824"/>
      <c r="CQ10" s="825"/>
      <c r="CR10" s="823">
        <v>35</v>
      </c>
      <c r="CS10" s="824"/>
      <c r="CT10" s="824"/>
      <c r="CU10" s="824"/>
      <c r="CV10" s="825"/>
      <c r="CW10" s="823">
        <v>37</v>
      </c>
      <c r="CX10" s="824"/>
      <c r="CY10" s="824"/>
      <c r="CZ10" s="824"/>
      <c r="DA10" s="825"/>
      <c r="DB10" s="823" t="s">
        <v>521</v>
      </c>
      <c r="DC10" s="824"/>
      <c r="DD10" s="824"/>
      <c r="DE10" s="824"/>
      <c r="DF10" s="825"/>
      <c r="DG10" s="823" t="s">
        <v>521</v>
      </c>
      <c r="DH10" s="824"/>
      <c r="DI10" s="824"/>
      <c r="DJ10" s="824"/>
      <c r="DK10" s="825"/>
      <c r="DL10" s="823" t="s">
        <v>521</v>
      </c>
      <c r="DM10" s="824"/>
      <c r="DN10" s="824"/>
      <c r="DO10" s="824"/>
      <c r="DP10" s="825"/>
      <c r="DQ10" s="823" t="s">
        <v>521</v>
      </c>
      <c r="DR10" s="824"/>
      <c r="DS10" s="824"/>
      <c r="DT10" s="824"/>
      <c r="DU10" s="825"/>
      <c r="DV10" s="826"/>
      <c r="DW10" s="827"/>
      <c r="DX10" s="827"/>
      <c r="DY10" s="827"/>
      <c r="DZ10" s="828"/>
      <c r="EA10" s="254"/>
    </row>
    <row r="11" spans="1:131" s="255" customFormat="1" ht="26.25" customHeight="1">
      <c r="A11" s="261">
        <v>5</v>
      </c>
      <c r="B11" s="797" t="s">
        <v>382</v>
      </c>
      <c r="C11" s="798"/>
      <c r="D11" s="798"/>
      <c r="E11" s="798"/>
      <c r="F11" s="798"/>
      <c r="G11" s="798"/>
      <c r="H11" s="798"/>
      <c r="I11" s="798"/>
      <c r="J11" s="798"/>
      <c r="K11" s="798"/>
      <c r="L11" s="798"/>
      <c r="M11" s="798"/>
      <c r="N11" s="798"/>
      <c r="O11" s="798"/>
      <c r="P11" s="799"/>
      <c r="Q11" s="800">
        <v>14</v>
      </c>
      <c r="R11" s="801"/>
      <c r="S11" s="801"/>
      <c r="T11" s="801"/>
      <c r="U11" s="801"/>
      <c r="V11" s="801">
        <v>13</v>
      </c>
      <c r="W11" s="801"/>
      <c r="X11" s="801"/>
      <c r="Y11" s="801"/>
      <c r="Z11" s="801"/>
      <c r="AA11" s="801">
        <v>1</v>
      </c>
      <c r="AB11" s="801"/>
      <c r="AC11" s="801"/>
      <c r="AD11" s="801"/>
      <c r="AE11" s="802"/>
      <c r="AF11" s="803" t="s">
        <v>127</v>
      </c>
      <c r="AG11" s="804"/>
      <c r="AH11" s="804"/>
      <c r="AI11" s="804"/>
      <c r="AJ11" s="805"/>
      <c r="AK11" s="806" t="s">
        <v>521</v>
      </c>
      <c r="AL11" s="807"/>
      <c r="AM11" s="807"/>
      <c r="AN11" s="807"/>
      <c r="AO11" s="807"/>
      <c r="AP11" s="807" t="s">
        <v>521</v>
      </c>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t="s">
        <v>621</v>
      </c>
      <c r="BS11" s="810" t="s">
        <v>609</v>
      </c>
      <c r="BT11" s="811"/>
      <c r="BU11" s="811"/>
      <c r="BV11" s="811"/>
      <c r="BW11" s="811"/>
      <c r="BX11" s="811"/>
      <c r="BY11" s="811"/>
      <c r="BZ11" s="811"/>
      <c r="CA11" s="811"/>
      <c r="CB11" s="811"/>
      <c r="CC11" s="811"/>
      <c r="CD11" s="811"/>
      <c r="CE11" s="811"/>
      <c r="CF11" s="811"/>
      <c r="CG11" s="812"/>
      <c r="CH11" s="823">
        <v>-1</v>
      </c>
      <c r="CI11" s="824"/>
      <c r="CJ11" s="824"/>
      <c r="CK11" s="824"/>
      <c r="CL11" s="825"/>
      <c r="CM11" s="823">
        <v>267</v>
      </c>
      <c r="CN11" s="824"/>
      <c r="CO11" s="824"/>
      <c r="CP11" s="824"/>
      <c r="CQ11" s="825"/>
      <c r="CR11" s="823">
        <v>230</v>
      </c>
      <c r="CS11" s="824"/>
      <c r="CT11" s="824"/>
      <c r="CU11" s="824"/>
      <c r="CV11" s="825"/>
      <c r="CW11" s="823">
        <v>0</v>
      </c>
      <c r="CX11" s="824"/>
      <c r="CY11" s="824"/>
      <c r="CZ11" s="824"/>
      <c r="DA11" s="825"/>
      <c r="DB11" s="823" t="s">
        <v>521</v>
      </c>
      <c r="DC11" s="824"/>
      <c r="DD11" s="824"/>
      <c r="DE11" s="824"/>
      <c r="DF11" s="825"/>
      <c r="DG11" s="823" t="s">
        <v>521</v>
      </c>
      <c r="DH11" s="824"/>
      <c r="DI11" s="824"/>
      <c r="DJ11" s="824"/>
      <c r="DK11" s="825"/>
      <c r="DL11" s="823" t="s">
        <v>521</v>
      </c>
      <c r="DM11" s="824"/>
      <c r="DN11" s="824"/>
      <c r="DO11" s="824"/>
      <c r="DP11" s="825"/>
      <c r="DQ11" s="823" t="s">
        <v>521</v>
      </c>
      <c r="DR11" s="824"/>
      <c r="DS11" s="824"/>
      <c r="DT11" s="824"/>
      <c r="DU11" s="825"/>
      <c r="DV11" s="826"/>
      <c r="DW11" s="827"/>
      <c r="DX11" s="827"/>
      <c r="DY11" s="827"/>
      <c r="DZ11" s="828"/>
      <c r="EA11" s="254"/>
    </row>
    <row r="12" spans="1:131" s="255" customFormat="1" ht="26.25" customHeight="1">
      <c r="A12" s="261">
        <v>6</v>
      </c>
      <c r="B12" s="797" t="s">
        <v>383</v>
      </c>
      <c r="C12" s="798"/>
      <c r="D12" s="798"/>
      <c r="E12" s="798"/>
      <c r="F12" s="798"/>
      <c r="G12" s="798"/>
      <c r="H12" s="798"/>
      <c r="I12" s="798"/>
      <c r="J12" s="798"/>
      <c r="K12" s="798"/>
      <c r="L12" s="798"/>
      <c r="M12" s="798"/>
      <c r="N12" s="798"/>
      <c r="O12" s="798"/>
      <c r="P12" s="799"/>
      <c r="Q12" s="800">
        <v>308</v>
      </c>
      <c r="R12" s="801"/>
      <c r="S12" s="801"/>
      <c r="T12" s="801"/>
      <c r="U12" s="801"/>
      <c r="V12" s="801">
        <v>141</v>
      </c>
      <c r="W12" s="801"/>
      <c r="X12" s="801"/>
      <c r="Y12" s="801"/>
      <c r="Z12" s="801"/>
      <c r="AA12" s="801">
        <v>167</v>
      </c>
      <c r="AB12" s="801"/>
      <c r="AC12" s="801"/>
      <c r="AD12" s="801"/>
      <c r="AE12" s="802"/>
      <c r="AF12" s="803" t="s">
        <v>127</v>
      </c>
      <c r="AG12" s="804"/>
      <c r="AH12" s="804"/>
      <c r="AI12" s="804"/>
      <c r="AJ12" s="805"/>
      <c r="AK12" s="806">
        <v>4</v>
      </c>
      <c r="AL12" s="807"/>
      <c r="AM12" s="807"/>
      <c r="AN12" s="807"/>
      <c r="AO12" s="807"/>
      <c r="AP12" s="807">
        <v>848</v>
      </c>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t="s">
        <v>621</v>
      </c>
      <c r="BS12" s="810" t="s">
        <v>610</v>
      </c>
      <c r="BT12" s="811"/>
      <c r="BU12" s="811"/>
      <c r="BV12" s="811"/>
      <c r="BW12" s="811"/>
      <c r="BX12" s="811"/>
      <c r="BY12" s="811"/>
      <c r="BZ12" s="811"/>
      <c r="CA12" s="811"/>
      <c r="CB12" s="811"/>
      <c r="CC12" s="811"/>
      <c r="CD12" s="811"/>
      <c r="CE12" s="811"/>
      <c r="CF12" s="811"/>
      <c r="CG12" s="812"/>
      <c r="CH12" s="823">
        <v>-6</v>
      </c>
      <c r="CI12" s="824"/>
      <c r="CJ12" s="824"/>
      <c r="CK12" s="824"/>
      <c r="CL12" s="825"/>
      <c r="CM12" s="823">
        <v>486</v>
      </c>
      <c r="CN12" s="824"/>
      <c r="CO12" s="824"/>
      <c r="CP12" s="824"/>
      <c r="CQ12" s="825"/>
      <c r="CR12" s="823">
        <v>419</v>
      </c>
      <c r="CS12" s="824"/>
      <c r="CT12" s="824"/>
      <c r="CU12" s="824"/>
      <c r="CV12" s="825"/>
      <c r="CW12" s="823">
        <v>64</v>
      </c>
      <c r="CX12" s="824"/>
      <c r="CY12" s="824"/>
      <c r="CZ12" s="824"/>
      <c r="DA12" s="825"/>
      <c r="DB12" s="823" t="s">
        <v>521</v>
      </c>
      <c r="DC12" s="824"/>
      <c r="DD12" s="824"/>
      <c r="DE12" s="824"/>
      <c r="DF12" s="825"/>
      <c r="DG12" s="823" t="s">
        <v>521</v>
      </c>
      <c r="DH12" s="824"/>
      <c r="DI12" s="824"/>
      <c r="DJ12" s="824"/>
      <c r="DK12" s="825"/>
      <c r="DL12" s="823" t="s">
        <v>521</v>
      </c>
      <c r="DM12" s="824"/>
      <c r="DN12" s="824"/>
      <c r="DO12" s="824"/>
      <c r="DP12" s="825"/>
      <c r="DQ12" s="823" t="s">
        <v>521</v>
      </c>
      <c r="DR12" s="824"/>
      <c r="DS12" s="824"/>
      <c r="DT12" s="824"/>
      <c r="DU12" s="825"/>
      <c r="DV12" s="826"/>
      <c r="DW12" s="827"/>
      <c r="DX12" s="827"/>
      <c r="DY12" s="827"/>
      <c r="DZ12" s="828"/>
      <c r="EA12" s="254"/>
    </row>
    <row r="13" spans="1:131" s="255" customFormat="1" ht="26.25" customHeight="1">
      <c r="A13" s="261">
        <v>7</v>
      </c>
      <c r="B13" s="797" t="s">
        <v>384</v>
      </c>
      <c r="C13" s="798"/>
      <c r="D13" s="798"/>
      <c r="E13" s="798"/>
      <c r="F13" s="798"/>
      <c r="G13" s="798"/>
      <c r="H13" s="798"/>
      <c r="I13" s="798"/>
      <c r="J13" s="798"/>
      <c r="K13" s="798"/>
      <c r="L13" s="798"/>
      <c r="M13" s="798"/>
      <c r="N13" s="798"/>
      <c r="O13" s="798"/>
      <c r="P13" s="799"/>
      <c r="Q13" s="800">
        <v>33289</v>
      </c>
      <c r="R13" s="801"/>
      <c r="S13" s="801"/>
      <c r="T13" s="801"/>
      <c r="U13" s="801"/>
      <c r="V13" s="801">
        <v>33289</v>
      </c>
      <c r="W13" s="801"/>
      <c r="X13" s="801"/>
      <c r="Y13" s="801"/>
      <c r="Z13" s="801"/>
      <c r="AA13" s="801">
        <v>0</v>
      </c>
      <c r="AB13" s="801"/>
      <c r="AC13" s="801"/>
      <c r="AD13" s="801"/>
      <c r="AE13" s="802"/>
      <c r="AF13" s="803" t="s">
        <v>127</v>
      </c>
      <c r="AG13" s="804"/>
      <c r="AH13" s="804"/>
      <c r="AI13" s="804"/>
      <c r="AJ13" s="805"/>
      <c r="AK13" s="806">
        <v>33279</v>
      </c>
      <c r="AL13" s="807"/>
      <c r="AM13" s="807"/>
      <c r="AN13" s="807"/>
      <c r="AO13" s="807"/>
      <c r="AP13" s="807" t="s">
        <v>521</v>
      </c>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t="s">
        <v>621</v>
      </c>
      <c r="BS13" s="810" t="s">
        <v>611</v>
      </c>
      <c r="BT13" s="811"/>
      <c r="BU13" s="811"/>
      <c r="BV13" s="811"/>
      <c r="BW13" s="811"/>
      <c r="BX13" s="811"/>
      <c r="BY13" s="811"/>
      <c r="BZ13" s="811"/>
      <c r="CA13" s="811"/>
      <c r="CB13" s="811"/>
      <c r="CC13" s="811"/>
      <c r="CD13" s="811"/>
      <c r="CE13" s="811"/>
      <c r="CF13" s="811"/>
      <c r="CG13" s="812"/>
      <c r="CH13" s="823">
        <v>-15</v>
      </c>
      <c r="CI13" s="824"/>
      <c r="CJ13" s="824"/>
      <c r="CK13" s="824"/>
      <c r="CL13" s="825"/>
      <c r="CM13" s="823">
        <v>827</v>
      </c>
      <c r="CN13" s="824"/>
      <c r="CO13" s="824"/>
      <c r="CP13" s="824"/>
      <c r="CQ13" s="825"/>
      <c r="CR13" s="823">
        <v>100</v>
      </c>
      <c r="CS13" s="824"/>
      <c r="CT13" s="824"/>
      <c r="CU13" s="824"/>
      <c r="CV13" s="825"/>
      <c r="CW13" s="823">
        <v>31</v>
      </c>
      <c r="CX13" s="824"/>
      <c r="CY13" s="824"/>
      <c r="CZ13" s="824"/>
      <c r="DA13" s="825"/>
      <c r="DB13" s="823" t="s">
        <v>521</v>
      </c>
      <c r="DC13" s="824"/>
      <c r="DD13" s="824"/>
      <c r="DE13" s="824"/>
      <c r="DF13" s="825"/>
      <c r="DG13" s="823" t="s">
        <v>521</v>
      </c>
      <c r="DH13" s="824"/>
      <c r="DI13" s="824"/>
      <c r="DJ13" s="824"/>
      <c r="DK13" s="825"/>
      <c r="DL13" s="823" t="s">
        <v>521</v>
      </c>
      <c r="DM13" s="824"/>
      <c r="DN13" s="824"/>
      <c r="DO13" s="824"/>
      <c r="DP13" s="825"/>
      <c r="DQ13" s="823" t="s">
        <v>521</v>
      </c>
      <c r="DR13" s="824"/>
      <c r="DS13" s="824"/>
      <c r="DT13" s="824"/>
      <c r="DU13" s="825"/>
      <c r="DV13" s="826"/>
      <c r="DW13" s="827"/>
      <c r="DX13" s="827"/>
      <c r="DY13" s="827"/>
      <c r="DZ13" s="828"/>
      <c r="EA13" s="254"/>
    </row>
    <row r="14" spans="1:131" s="255" customFormat="1" ht="26.25" customHeight="1">
      <c r="A14" s="261">
        <v>8</v>
      </c>
      <c r="B14" s="797" t="s">
        <v>385</v>
      </c>
      <c r="C14" s="798"/>
      <c r="D14" s="798"/>
      <c r="E14" s="798"/>
      <c r="F14" s="798"/>
      <c r="G14" s="798"/>
      <c r="H14" s="798"/>
      <c r="I14" s="798"/>
      <c r="J14" s="798"/>
      <c r="K14" s="798"/>
      <c r="L14" s="798"/>
      <c r="M14" s="798"/>
      <c r="N14" s="798"/>
      <c r="O14" s="798"/>
      <c r="P14" s="799"/>
      <c r="Q14" s="800">
        <v>1747</v>
      </c>
      <c r="R14" s="801"/>
      <c r="S14" s="801"/>
      <c r="T14" s="801"/>
      <c r="U14" s="801"/>
      <c r="V14" s="801">
        <v>1747</v>
      </c>
      <c r="W14" s="801"/>
      <c r="X14" s="801"/>
      <c r="Y14" s="801"/>
      <c r="Z14" s="801"/>
      <c r="AA14" s="801">
        <v>0</v>
      </c>
      <c r="AB14" s="801"/>
      <c r="AC14" s="801"/>
      <c r="AD14" s="801"/>
      <c r="AE14" s="802"/>
      <c r="AF14" s="803" t="s">
        <v>127</v>
      </c>
      <c r="AG14" s="804"/>
      <c r="AH14" s="804"/>
      <c r="AI14" s="804"/>
      <c r="AJ14" s="805"/>
      <c r="AK14" s="806" t="s">
        <v>521</v>
      </c>
      <c r="AL14" s="807"/>
      <c r="AM14" s="807"/>
      <c r="AN14" s="807"/>
      <c r="AO14" s="807"/>
      <c r="AP14" s="807">
        <v>14697</v>
      </c>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t="s">
        <v>621</v>
      </c>
      <c r="BS14" s="810" t="s">
        <v>612</v>
      </c>
      <c r="BT14" s="811"/>
      <c r="BU14" s="811"/>
      <c r="BV14" s="811"/>
      <c r="BW14" s="811"/>
      <c r="BX14" s="811"/>
      <c r="BY14" s="811"/>
      <c r="BZ14" s="811"/>
      <c r="CA14" s="811"/>
      <c r="CB14" s="811"/>
      <c r="CC14" s="811"/>
      <c r="CD14" s="811"/>
      <c r="CE14" s="811"/>
      <c r="CF14" s="811"/>
      <c r="CG14" s="812"/>
      <c r="CH14" s="823">
        <v>110</v>
      </c>
      <c r="CI14" s="824"/>
      <c r="CJ14" s="824"/>
      <c r="CK14" s="824"/>
      <c r="CL14" s="825"/>
      <c r="CM14" s="823">
        <v>1193</v>
      </c>
      <c r="CN14" s="824"/>
      <c r="CO14" s="824"/>
      <c r="CP14" s="824"/>
      <c r="CQ14" s="825"/>
      <c r="CR14" s="823">
        <v>50</v>
      </c>
      <c r="CS14" s="824"/>
      <c r="CT14" s="824"/>
      <c r="CU14" s="824"/>
      <c r="CV14" s="825"/>
      <c r="CW14" s="823">
        <v>0</v>
      </c>
      <c r="CX14" s="824"/>
      <c r="CY14" s="824"/>
      <c r="CZ14" s="824"/>
      <c r="DA14" s="825"/>
      <c r="DB14" s="823" t="s">
        <v>521</v>
      </c>
      <c r="DC14" s="824"/>
      <c r="DD14" s="824"/>
      <c r="DE14" s="824"/>
      <c r="DF14" s="825"/>
      <c r="DG14" s="823" t="s">
        <v>521</v>
      </c>
      <c r="DH14" s="824"/>
      <c r="DI14" s="824"/>
      <c r="DJ14" s="824"/>
      <c r="DK14" s="825"/>
      <c r="DL14" s="823" t="s">
        <v>521</v>
      </c>
      <c r="DM14" s="824"/>
      <c r="DN14" s="824"/>
      <c r="DO14" s="824"/>
      <c r="DP14" s="825"/>
      <c r="DQ14" s="823" t="s">
        <v>521</v>
      </c>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t="s">
        <v>621</v>
      </c>
      <c r="BS15" s="810" t="s">
        <v>613</v>
      </c>
      <c r="BT15" s="811"/>
      <c r="BU15" s="811"/>
      <c r="BV15" s="811"/>
      <c r="BW15" s="811"/>
      <c r="BX15" s="811"/>
      <c r="BY15" s="811"/>
      <c r="BZ15" s="811"/>
      <c r="CA15" s="811"/>
      <c r="CB15" s="811"/>
      <c r="CC15" s="811"/>
      <c r="CD15" s="811"/>
      <c r="CE15" s="811"/>
      <c r="CF15" s="811"/>
      <c r="CG15" s="812"/>
      <c r="CH15" s="823">
        <v>-5</v>
      </c>
      <c r="CI15" s="824"/>
      <c r="CJ15" s="824"/>
      <c r="CK15" s="824"/>
      <c r="CL15" s="825"/>
      <c r="CM15" s="823">
        <v>25</v>
      </c>
      <c r="CN15" s="824"/>
      <c r="CO15" s="824"/>
      <c r="CP15" s="824"/>
      <c r="CQ15" s="825"/>
      <c r="CR15" s="823">
        <v>5</v>
      </c>
      <c r="CS15" s="824"/>
      <c r="CT15" s="824"/>
      <c r="CU15" s="824"/>
      <c r="CV15" s="825"/>
      <c r="CW15" s="823">
        <v>0</v>
      </c>
      <c r="CX15" s="824"/>
      <c r="CY15" s="824"/>
      <c r="CZ15" s="824"/>
      <c r="DA15" s="825"/>
      <c r="DB15" s="823" t="s">
        <v>521</v>
      </c>
      <c r="DC15" s="824"/>
      <c r="DD15" s="824"/>
      <c r="DE15" s="824"/>
      <c r="DF15" s="825"/>
      <c r="DG15" s="823" t="s">
        <v>521</v>
      </c>
      <c r="DH15" s="824"/>
      <c r="DI15" s="824"/>
      <c r="DJ15" s="824"/>
      <c r="DK15" s="825"/>
      <c r="DL15" s="823" t="s">
        <v>521</v>
      </c>
      <c r="DM15" s="824"/>
      <c r="DN15" s="824"/>
      <c r="DO15" s="824"/>
      <c r="DP15" s="825"/>
      <c r="DQ15" s="823" t="s">
        <v>521</v>
      </c>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t="s">
        <v>621</v>
      </c>
      <c r="BS16" s="810" t="s">
        <v>614</v>
      </c>
      <c r="BT16" s="811"/>
      <c r="BU16" s="811"/>
      <c r="BV16" s="811"/>
      <c r="BW16" s="811"/>
      <c r="BX16" s="811"/>
      <c r="BY16" s="811"/>
      <c r="BZ16" s="811"/>
      <c r="CA16" s="811"/>
      <c r="CB16" s="811"/>
      <c r="CC16" s="811"/>
      <c r="CD16" s="811"/>
      <c r="CE16" s="811"/>
      <c r="CF16" s="811"/>
      <c r="CG16" s="812"/>
      <c r="CH16" s="823">
        <v>-2</v>
      </c>
      <c r="CI16" s="824"/>
      <c r="CJ16" s="824"/>
      <c r="CK16" s="824"/>
      <c r="CL16" s="825"/>
      <c r="CM16" s="823">
        <v>101</v>
      </c>
      <c r="CN16" s="824"/>
      <c r="CO16" s="824"/>
      <c r="CP16" s="824"/>
      <c r="CQ16" s="825"/>
      <c r="CR16" s="823">
        <v>6</v>
      </c>
      <c r="CS16" s="824"/>
      <c r="CT16" s="824"/>
      <c r="CU16" s="824"/>
      <c r="CV16" s="825"/>
      <c r="CW16" s="823">
        <v>0</v>
      </c>
      <c r="CX16" s="824"/>
      <c r="CY16" s="824"/>
      <c r="CZ16" s="824"/>
      <c r="DA16" s="825"/>
      <c r="DB16" s="823" t="s">
        <v>521</v>
      </c>
      <c r="DC16" s="824"/>
      <c r="DD16" s="824"/>
      <c r="DE16" s="824"/>
      <c r="DF16" s="825"/>
      <c r="DG16" s="823" t="s">
        <v>521</v>
      </c>
      <c r="DH16" s="824"/>
      <c r="DI16" s="824"/>
      <c r="DJ16" s="824"/>
      <c r="DK16" s="825"/>
      <c r="DL16" s="823" t="s">
        <v>521</v>
      </c>
      <c r="DM16" s="824"/>
      <c r="DN16" s="824"/>
      <c r="DO16" s="824"/>
      <c r="DP16" s="825"/>
      <c r="DQ16" s="823" t="s">
        <v>521</v>
      </c>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t="s">
        <v>621</v>
      </c>
      <c r="BS17" s="810" t="s">
        <v>615</v>
      </c>
      <c r="BT17" s="811"/>
      <c r="BU17" s="811"/>
      <c r="BV17" s="811"/>
      <c r="BW17" s="811"/>
      <c r="BX17" s="811"/>
      <c r="BY17" s="811"/>
      <c r="BZ17" s="811"/>
      <c r="CA17" s="811"/>
      <c r="CB17" s="811"/>
      <c r="CC17" s="811"/>
      <c r="CD17" s="811"/>
      <c r="CE17" s="811"/>
      <c r="CF17" s="811"/>
      <c r="CG17" s="812"/>
      <c r="CH17" s="823">
        <v>20</v>
      </c>
      <c r="CI17" s="824"/>
      <c r="CJ17" s="824"/>
      <c r="CK17" s="824"/>
      <c r="CL17" s="825"/>
      <c r="CM17" s="823">
        <v>183</v>
      </c>
      <c r="CN17" s="824"/>
      <c r="CO17" s="824"/>
      <c r="CP17" s="824"/>
      <c r="CQ17" s="825"/>
      <c r="CR17" s="823">
        <v>7</v>
      </c>
      <c r="CS17" s="824"/>
      <c r="CT17" s="824"/>
      <c r="CU17" s="824"/>
      <c r="CV17" s="825"/>
      <c r="CW17" s="823">
        <v>0</v>
      </c>
      <c r="CX17" s="824"/>
      <c r="CY17" s="824"/>
      <c r="CZ17" s="824"/>
      <c r="DA17" s="825"/>
      <c r="DB17" s="823" t="s">
        <v>521</v>
      </c>
      <c r="DC17" s="824"/>
      <c r="DD17" s="824"/>
      <c r="DE17" s="824"/>
      <c r="DF17" s="825"/>
      <c r="DG17" s="823" t="s">
        <v>521</v>
      </c>
      <c r="DH17" s="824"/>
      <c r="DI17" s="824"/>
      <c r="DJ17" s="824"/>
      <c r="DK17" s="825"/>
      <c r="DL17" s="823" t="s">
        <v>521</v>
      </c>
      <c r="DM17" s="824"/>
      <c r="DN17" s="824"/>
      <c r="DO17" s="824"/>
      <c r="DP17" s="825"/>
      <c r="DQ17" s="823" t="s">
        <v>521</v>
      </c>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t="s">
        <v>621</v>
      </c>
      <c r="BS18" s="810" t="s">
        <v>616</v>
      </c>
      <c r="BT18" s="811"/>
      <c r="BU18" s="811"/>
      <c r="BV18" s="811"/>
      <c r="BW18" s="811"/>
      <c r="BX18" s="811"/>
      <c r="BY18" s="811"/>
      <c r="BZ18" s="811"/>
      <c r="CA18" s="811"/>
      <c r="CB18" s="811"/>
      <c r="CC18" s="811"/>
      <c r="CD18" s="811"/>
      <c r="CE18" s="811"/>
      <c r="CF18" s="811"/>
      <c r="CG18" s="812"/>
      <c r="CH18" s="823">
        <v>6</v>
      </c>
      <c r="CI18" s="824"/>
      <c r="CJ18" s="824"/>
      <c r="CK18" s="824"/>
      <c r="CL18" s="825"/>
      <c r="CM18" s="823">
        <v>959</v>
      </c>
      <c r="CN18" s="824"/>
      <c r="CO18" s="824"/>
      <c r="CP18" s="824"/>
      <c r="CQ18" s="825"/>
      <c r="CR18" s="823">
        <v>20</v>
      </c>
      <c r="CS18" s="824"/>
      <c r="CT18" s="824"/>
      <c r="CU18" s="824"/>
      <c r="CV18" s="825"/>
      <c r="CW18" s="823">
        <v>0</v>
      </c>
      <c r="CX18" s="824"/>
      <c r="CY18" s="824"/>
      <c r="CZ18" s="824"/>
      <c r="DA18" s="825"/>
      <c r="DB18" s="823">
        <v>5000</v>
      </c>
      <c r="DC18" s="824"/>
      <c r="DD18" s="824"/>
      <c r="DE18" s="824"/>
      <c r="DF18" s="825"/>
      <c r="DG18" s="823" t="s">
        <v>521</v>
      </c>
      <c r="DH18" s="824"/>
      <c r="DI18" s="824"/>
      <c r="DJ18" s="824"/>
      <c r="DK18" s="825"/>
      <c r="DL18" s="823" t="s">
        <v>521</v>
      </c>
      <c r="DM18" s="824"/>
      <c r="DN18" s="824"/>
      <c r="DO18" s="824"/>
      <c r="DP18" s="825"/>
      <c r="DQ18" s="823" t="s">
        <v>521</v>
      </c>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t="s">
        <v>621</v>
      </c>
      <c r="BS19" s="810" t="s">
        <v>617</v>
      </c>
      <c r="BT19" s="811"/>
      <c r="BU19" s="811"/>
      <c r="BV19" s="811"/>
      <c r="BW19" s="811"/>
      <c r="BX19" s="811"/>
      <c r="BY19" s="811"/>
      <c r="BZ19" s="811"/>
      <c r="CA19" s="811"/>
      <c r="CB19" s="811"/>
      <c r="CC19" s="811"/>
      <c r="CD19" s="811"/>
      <c r="CE19" s="811"/>
      <c r="CF19" s="811"/>
      <c r="CG19" s="812"/>
      <c r="CH19" s="823">
        <v>31</v>
      </c>
      <c r="CI19" s="824"/>
      <c r="CJ19" s="824"/>
      <c r="CK19" s="824"/>
      <c r="CL19" s="825"/>
      <c r="CM19" s="823">
        <v>3130</v>
      </c>
      <c r="CN19" s="824"/>
      <c r="CO19" s="824"/>
      <c r="CP19" s="824"/>
      <c r="CQ19" s="825"/>
      <c r="CR19" s="823">
        <v>1540</v>
      </c>
      <c r="CS19" s="824"/>
      <c r="CT19" s="824"/>
      <c r="CU19" s="824"/>
      <c r="CV19" s="825"/>
      <c r="CW19" s="823">
        <v>0</v>
      </c>
      <c r="CX19" s="824"/>
      <c r="CY19" s="824"/>
      <c r="CZ19" s="824"/>
      <c r="DA19" s="825"/>
      <c r="DB19" s="823" t="s">
        <v>521</v>
      </c>
      <c r="DC19" s="824"/>
      <c r="DD19" s="824"/>
      <c r="DE19" s="824"/>
      <c r="DF19" s="825"/>
      <c r="DG19" s="823" t="s">
        <v>521</v>
      </c>
      <c r="DH19" s="824"/>
      <c r="DI19" s="824"/>
      <c r="DJ19" s="824"/>
      <c r="DK19" s="825"/>
      <c r="DL19" s="823" t="s">
        <v>521</v>
      </c>
      <c r="DM19" s="824"/>
      <c r="DN19" s="824"/>
      <c r="DO19" s="824"/>
      <c r="DP19" s="825"/>
      <c r="DQ19" s="823" t="s">
        <v>521</v>
      </c>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t="s">
        <v>621</v>
      </c>
      <c r="BS20" s="810" t="s">
        <v>618</v>
      </c>
      <c r="BT20" s="811"/>
      <c r="BU20" s="811"/>
      <c r="BV20" s="811"/>
      <c r="BW20" s="811"/>
      <c r="BX20" s="811"/>
      <c r="BY20" s="811"/>
      <c r="BZ20" s="811"/>
      <c r="CA20" s="811"/>
      <c r="CB20" s="811"/>
      <c r="CC20" s="811"/>
      <c r="CD20" s="811"/>
      <c r="CE20" s="811"/>
      <c r="CF20" s="811"/>
      <c r="CG20" s="812"/>
      <c r="CH20" s="823">
        <v>0</v>
      </c>
      <c r="CI20" s="824"/>
      <c r="CJ20" s="824"/>
      <c r="CK20" s="824"/>
      <c r="CL20" s="825"/>
      <c r="CM20" s="823">
        <v>72</v>
      </c>
      <c r="CN20" s="824"/>
      <c r="CO20" s="824"/>
      <c r="CP20" s="824"/>
      <c r="CQ20" s="825"/>
      <c r="CR20" s="823">
        <v>50</v>
      </c>
      <c r="CS20" s="824"/>
      <c r="CT20" s="824"/>
      <c r="CU20" s="824"/>
      <c r="CV20" s="825"/>
      <c r="CW20" s="823">
        <v>0</v>
      </c>
      <c r="CX20" s="824"/>
      <c r="CY20" s="824"/>
      <c r="CZ20" s="824"/>
      <c r="DA20" s="825"/>
      <c r="DB20" s="823" t="s">
        <v>521</v>
      </c>
      <c r="DC20" s="824"/>
      <c r="DD20" s="824"/>
      <c r="DE20" s="824"/>
      <c r="DF20" s="825"/>
      <c r="DG20" s="823" t="s">
        <v>521</v>
      </c>
      <c r="DH20" s="824"/>
      <c r="DI20" s="824"/>
      <c r="DJ20" s="824"/>
      <c r="DK20" s="825"/>
      <c r="DL20" s="823" t="s">
        <v>521</v>
      </c>
      <c r="DM20" s="824"/>
      <c r="DN20" s="824"/>
      <c r="DO20" s="824"/>
      <c r="DP20" s="825"/>
      <c r="DQ20" s="823" t="s">
        <v>521</v>
      </c>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t="s">
        <v>621</v>
      </c>
      <c r="BS21" s="810" t="s">
        <v>619</v>
      </c>
      <c r="BT21" s="811"/>
      <c r="BU21" s="811"/>
      <c r="BV21" s="811"/>
      <c r="BW21" s="811"/>
      <c r="BX21" s="811"/>
      <c r="BY21" s="811"/>
      <c r="BZ21" s="811"/>
      <c r="CA21" s="811"/>
      <c r="CB21" s="811"/>
      <c r="CC21" s="811"/>
      <c r="CD21" s="811"/>
      <c r="CE21" s="811"/>
      <c r="CF21" s="811"/>
      <c r="CG21" s="812"/>
      <c r="CH21" s="823">
        <v>-150</v>
      </c>
      <c r="CI21" s="824"/>
      <c r="CJ21" s="824"/>
      <c r="CK21" s="824"/>
      <c r="CL21" s="825"/>
      <c r="CM21" s="823">
        <v>915</v>
      </c>
      <c r="CN21" s="824"/>
      <c r="CO21" s="824"/>
      <c r="CP21" s="824"/>
      <c r="CQ21" s="825"/>
      <c r="CR21" s="823">
        <v>2322</v>
      </c>
      <c r="CS21" s="824"/>
      <c r="CT21" s="824"/>
      <c r="CU21" s="824"/>
      <c r="CV21" s="825"/>
      <c r="CW21" s="823">
        <v>989</v>
      </c>
      <c r="CX21" s="824"/>
      <c r="CY21" s="824"/>
      <c r="CZ21" s="824"/>
      <c r="DA21" s="825"/>
      <c r="DB21" s="823">
        <v>14697</v>
      </c>
      <c r="DC21" s="824"/>
      <c r="DD21" s="824"/>
      <c r="DE21" s="824"/>
      <c r="DF21" s="825"/>
      <c r="DG21" s="823" t="s">
        <v>521</v>
      </c>
      <c r="DH21" s="824"/>
      <c r="DI21" s="824"/>
      <c r="DJ21" s="824"/>
      <c r="DK21" s="825"/>
      <c r="DL21" s="823" t="s">
        <v>521</v>
      </c>
      <c r="DM21" s="824"/>
      <c r="DN21" s="824"/>
      <c r="DO21" s="824"/>
      <c r="DP21" s="825"/>
      <c r="DQ21" s="823">
        <v>1407</v>
      </c>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t="s">
        <v>621</v>
      </c>
      <c r="BS22" s="810" t="s">
        <v>620</v>
      </c>
      <c r="BT22" s="811"/>
      <c r="BU22" s="811"/>
      <c r="BV22" s="811"/>
      <c r="BW22" s="811"/>
      <c r="BX22" s="811"/>
      <c r="BY22" s="811"/>
      <c r="BZ22" s="811"/>
      <c r="CA22" s="811"/>
      <c r="CB22" s="811"/>
      <c r="CC22" s="811"/>
      <c r="CD22" s="811"/>
      <c r="CE22" s="811"/>
      <c r="CF22" s="811"/>
      <c r="CG22" s="812"/>
      <c r="CH22" s="823">
        <v>1</v>
      </c>
      <c r="CI22" s="824"/>
      <c r="CJ22" s="824"/>
      <c r="CK22" s="824"/>
      <c r="CL22" s="825"/>
      <c r="CM22" s="823">
        <v>67</v>
      </c>
      <c r="CN22" s="824"/>
      <c r="CO22" s="824"/>
      <c r="CP22" s="824"/>
      <c r="CQ22" s="825"/>
      <c r="CR22" s="823">
        <v>30</v>
      </c>
      <c r="CS22" s="824"/>
      <c r="CT22" s="824"/>
      <c r="CU22" s="824"/>
      <c r="CV22" s="825"/>
      <c r="CW22" s="823">
        <v>53</v>
      </c>
      <c r="CX22" s="824"/>
      <c r="CY22" s="824"/>
      <c r="CZ22" s="824"/>
      <c r="DA22" s="825"/>
      <c r="DB22" s="823" t="s">
        <v>521</v>
      </c>
      <c r="DC22" s="824"/>
      <c r="DD22" s="824"/>
      <c r="DE22" s="824"/>
      <c r="DF22" s="825"/>
      <c r="DG22" s="823" t="s">
        <v>521</v>
      </c>
      <c r="DH22" s="824"/>
      <c r="DI22" s="824"/>
      <c r="DJ22" s="824"/>
      <c r="DK22" s="825"/>
      <c r="DL22" s="823" t="s">
        <v>521</v>
      </c>
      <c r="DM22" s="824"/>
      <c r="DN22" s="824"/>
      <c r="DO22" s="824"/>
      <c r="DP22" s="825"/>
      <c r="DQ22" s="823" t="s">
        <v>521</v>
      </c>
      <c r="DR22" s="824"/>
      <c r="DS22" s="824"/>
      <c r="DT22" s="824"/>
      <c r="DU22" s="825"/>
      <c r="DV22" s="826"/>
      <c r="DW22" s="827"/>
      <c r="DX22" s="827"/>
      <c r="DY22" s="827"/>
      <c r="DZ22" s="828"/>
      <c r="EA22" s="254"/>
    </row>
    <row r="23" spans="1:131" s="255" customFormat="1" ht="26.25" customHeight="1" thickBot="1">
      <c r="A23" s="264" t="s">
        <v>387</v>
      </c>
      <c r="B23" s="832" t="s">
        <v>388</v>
      </c>
      <c r="C23" s="833"/>
      <c r="D23" s="833"/>
      <c r="E23" s="833"/>
      <c r="F23" s="833"/>
      <c r="G23" s="833"/>
      <c r="H23" s="833"/>
      <c r="I23" s="833"/>
      <c r="J23" s="833"/>
      <c r="K23" s="833"/>
      <c r="L23" s="833"/>
      <c r="M23" s="833"/>
      <c r="N23" s="833"/>
      <c r="O23" s="833"/>
      <c r="P23" s="834"/>
      <c r="Q23" s="835">
        <v>333565</v>
      </c>
      <c r="R23" s="836"/>
      <c r="S23" s="836"/>
      <c r="T23" s="836"/>
      <c r="U23" s="836"/>
      <c r="V23" s="836">
        <v>316955</v>
      </c>
      <c r="W23" s="836"/>
      <c r="X23" s="836"/>
      <c r="Y23" s="836"/>
      <c r="Z23" s="836"/>
      <c r="AA23" s="836">
        <v>16610</v>
      </c>
      <c r="AB23" s="836"/>
      <c r="AC23" s="836"/>
      <c r="AD23" s="836"/>
      <c r="AE23" s="837"/>
      <c r="AF23" s="838">
        <v>9873</v>
      </c>
      <c r="AG23" s="836"/>
      <c r="AH23" s="836"/>
      <c r="AI23" s="836"/>
      <c r="AJ23" s="839"/>
      <c r="AK23" s="840"/>
      <c r="AL23" s="841"/>
      <c r="AM23" s="841"/>
      <c r="AN23" s="841"/>
      <c r="AO23" s="841"/>
      <c r="AP23" s="836">
        <v>352156</v>
      </c>
      <c r="AQ23" s="836"/>
      <c r="AR23" s="836"/>
      <c r="AS23" s="836"/>
      <c r="AT23" s="836"/>
      <c r="AU23" s="842"/>
      <c r="AV23" s="842"/>
      <c r="AW23" s="842"/>
      <c r="AX23" s="842"/>
      <c r="AY23" s="843"/>
      <c r="AZ23" s="851" t="s">
        <v>127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361</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368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399</v>
      </c>
      <c r="C28" s="774"/>
      <c r="D28" s="774"/>
      <c r="E28" s="774"/>
      <c r="F28" s="774"/>
      <c r="G28" s="774"/>
      <c r="H28" s="774"/>
      <c r="I28" s="774"/>
      <c r="J28" s="774"/>
      <c r="K28" s="774"/>
      <c r="L28" s="774"/>
      <c r="M28" s="774"/>
      <c r="N28" s="774"/>
      <c r="O28" s="774"/>
      <c r="P28" s="775"/>
      <c r="Q28" s="864">
        <v>71280</v>
      </c>
      <c r="R28" s="865"/>
      <c r="S28" s="865"/>
      <c r="T28" s="865"/>
      <c r="U28" s="865"/>
      <c r="V28" s="865">
        <v>70674</v>
      </c>
      <c r="W28" s="865"/>
      <c r="X28" s="865"/>
      <c r="Y28" s="865"/>
      <c r="Z28" s="865"/>
      <c r="AA28" s="865">
        <v>606</v>
      </c>
      <c r="AB28" s="865"/>
      <c r="AC28" s="865"/>
      <c r="AD28" s="865"/>
      <c r="AE28" s="866"/>
      <c r="AF28" s="867">
        <v>606</v>
      </c>
      <c r="AG28" s="865"/>
      <c r="AH28" s="865"/>
      <c r="AI28" s="865"/>
      <c r="AJ28" s="868"/>
      <c r="AK28" s="869">
        <v>6743</v>
      </c>
      <c r="AL28" s="860"/>
      <c r="AM28" s="860"/>
      <c r="AN28" s="860"/>
      <c r="AO28" s="860"/>
      <c r="AP28" s="860" t="s">
        <v>521</v>
      </c>
      <c r="AQ28" s="860"/>
      <c r="AR28" s="860"/>
      <c r="AS28" s="860"/>
      <c r="AT28" s="860"/>
      <c r="AU28" s="860" t="s">
        <v>521</v>
      </c>
      <c r="AV28" s="860"/>
      <c r="AW28" s="860"/>
      <c r="AX28" s="860"/>
      <c r="AY28" s="860"/>
      <c r="AZ28" s="861" t="s">
        <v>521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400</v>
      </c>
      <c r="C29" s="798"/>
      <c r="D29" s="798"/>
      <c r="E29" s="798"/>
      <c r="F29" s="798"/>
      <c r="G29" s="798"/>
      <c r="H29" s="798"/>
      <c r="I29" s="798"/>
      <c r="J29" s="798"/>
      <c r="K29" s="798"/>
      <c r="L29" s="798"/>
      <c r="M29" s="798"/>
      <c r="N29" s="798"/>
      <c r="O29" s="798"/>
      <c r="P29" s="799"/>
      <c r="Q29" s="800">
        <v>61287</v>
      </c>
      <c r="R29" s="801"/>
      <c r="S29" s="801"/>
      <c r="T29" s="801"/>
      <c r="U29" s="801"/>
      <c r="V29" s="801">
        <v>60733</v>
      </c>
      <c r="W29" s="801"/>
      <c r="X29" s="801"/>
      <c r="Y29" s="801"/>
      <c r="Z29" s="801"/>
      <c r="AA29" s="801">
        <v>554</v>
      </c>
      <c r="AB29" s="801"/>
      <c r="AC29" s="801"/>
      <c r="AD29" s="801"/>
      <c r="AE29" s="802"/>
      <c r="AF29" s="803">
        <v>554</v>
      </c>
      <c r="AG29" s="804"/>
      <c r="AH29" s="804"/>
      <c r="AI29" s="804"/>
      <c r="AJ29" s="805"/>
      <c r="AK29" s="872">
        <v>8907</v>
      </c>
      <c r="AL29" s="873"/>
      <c r="AM29" s="873"/>
      <c r="AN29" s="873"/>
      <c r="AO29" s="873"/>
      <c r="AP29" s="873" t="s">
        <v>521</v>
      </c>
      <c r="AQ29" s="873"/>
      <c r="AR29" s="873"/>
      <c r="AS29" s="873"/>
      <c r="AT29" s="873"/>
      <c r="AU29" s="873" t="s">
        <v>521</v>
      </c>
      <c r="AV29" s="873"/>
      <c r="AW29" s="873"/>
      <c r="AX29" s="873"/>
      <c r="AY29" s="873"/>
      <c r="AZ29" s="874" t="s">
        <v>521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401</v>
      </c>
      <c r="C30" s="798"/>
      <c r="D30" s="798"/>
      <c r="E30" s="798"/>
      <c r="F30" s="798"/>
      <c r="G30" s="798"/>
      <c r="H30" s="798"/>
      <c r="I30" s="798"/>
      <c r="J30" s="798"/>
      <c r="K30" s="798"/>
      <c r="L30" s="798"/>
      <c r="M30" s="798"/>
      <c r="N30" s="798"/>
      <c r="O30" s="798"/>
      <c r="P30" s="799"/>
      <c r="Q30" s="800">
        <v>8734</v>
      </c>
      <c r="R30" s="801"/>
      <c r="S30" s="801"/>
      <c r="T30" s="801"/>
      <c r="U30" s="801"/>
      <c r="V30" s="801">
        <v>8730</v>
      </c>
      <c r="W30" s="801"/>
      <c r="X30" s="801"/>
      <c r="Y30" s="801"/>
      <c r="Z30" s="801"/>
      <c r="AA30" s="801">
        <v>4</v>
      </c>
      <c r="AB30" s="801"/>
      <c r="AC30" s="801"/>
      <c r="AD30" s="801"/>
      <c r="AE30" s="802"/>
      <c r="AF30" s="803">
        <v>4</v>
      </c>
      <c r="AG30" s="804"/>
      <c r="AH30" s="804"/>
      <c r="AI30" s="804"/>
      <c r="AJ30" s="805"/>
      <c r="AK30" s="872">
        <v>1647</v>
      </c>
      <c r="AL30" s="873"/>
      <c r="AM30" s="873"/>
      <c r="AN30" s="873"/>
      <c r="AO30" s="873"/>
      <c r="AP30" s="873" t="s">
        <v>521</v>
      </c>
      <c r="AQ30" s="873"/>
      <c r="AR30" s="873"/>
      <c r="AS30" s="873"/>
      <c r="AT30" s="873"/>
      <c r="AU30" s="873" t="s">
        <v>521</v>
      </c>
      <c r="AV30" s="873"/>
      <c r="AW30" s="873"/>
      <c r="AX30" s="873"/>
      <c r="AY30" s="873"/>
      <c r="AZ30" s="874" t="s">
        <v>521</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402</v>
      </c>
      <c r="C31" s="798"/>
      <c r="D31" s="798"/>
      <c r="E31" s="798"/>
      <c r="F31" s="798"/>
      <c r="G31" s="798"/>
      <c r="H31" s="798"/>
      <c r="I31" s="798"/>
      <c r="J31" s="798"/>
      <c r="K31" s="798"/>
      <c r="L31" s="798"/>
      <c r="M31" s="798"/>
      <c r="N31" s="798"/>
      <c r="O31" s="798"/>
      <c r="P31" s="799"/>
      <c r="Q31" s="800">
        <v>15306</v>
      </c>
      <c r="R31" s="801"/>
      <c r="S31" s="801"/>
      <c r="T31" s="801"/>
      <c r="U31" s="801"/>
      <c r="V31" s="801">
        <v>13594</v>
      </c>
      <c r="W31" s="801"/>
      <c r="X31" s="801"/>
      <c r="Y31" s="801"/>
      <c r="Z31" s="801"/>
      <c r="AA31" s="801">
        <v>1712</v>
      </c>
      <c r="AB31" s="801"/>
      <c r="AC31" s="801"/>
      <c r="AD31" s="801"/>
      <c r="AE31" s="802"/>
      <c r="AF31" s="803">
        <v>10985</v>
      </c>
      <c r="AG31" s="804"/>
      <c r="AH31" s="804"/>
      <c r="AI31" s="804"/>
      <c r="AJ31" s="805"/>
      <c r="AK31" s="872">
        <v>149</v>
      </c>
      <c r="AL31" s="873"/>
      <c r="AM31" s="873"/>
      <c r="AN31" s="873"/>
      <c r="AO31" s="873"/>
      <c r="AP31" s="873">
        <v>23632</v>
      </c>
      <c r="AQ31" s="873"/>
      <c r="AR31" s="873"/>
      <c r="AS31" s="873"/>
      <c r="AT31" s="873"/>
      <c r="AU31" s="873">
        <v>213</v>
      </c>
      <c r="AV31" s="873"/>
      <c r="AW31" s="873"/>
      <c r="AX31" s="873"/>
      <c r="AY31" s="873"/>
      <c r="AZ31" s="874" t="s">
        <v>521</v>
      </c>
      <c r="BA31" s="874"/>
      <c r="BB31" s="874"/>
      <c r="BC31" s="874"/>
      <c r="BD31" s="874"/>
      <c r="BE31" s="870" t="s">
        <v>403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404</v>
      </c>
      <c r="C32" s="798"/>
      <c r="D32" s="798"/>
      <c r="E32" s="798"/>
      <c r="F32" s="798"/>
      <c r="G32" s="798"/>
      <c r="H32" s="798"/>
      <c r="I32" s="798"/>
      <c r="J32" s="798"/>
      <c r="K32" s="798"/>
      <c r="L32" s="798"/>
      <c r="M32" s="798"/>
      <c r="N32" s="798"/>
      <c r="O32" s="798"/>
      <c r="P32" s="799"/>
      <c r="Q32" s="800">
        <v>245</v>
      </c>
      <c r="R32" s="801"/>
      <c r="S32" s="801"/>
      <c r="T32" s="801"/>
      <c r="U32" s="801"/>
      <c r="V32" s="801">
        <v>212</v>
      </c>
      <c r="W32" s="801"/>
      <c r="X32" s="801"/>
      <c r="Y32" s="801"/>
      <c r="Z32" s="801"/>
      <c r="AA32" s="801">
        <v>33</v>
      </c>
      <c r="AB32" s="801"/>
      <c r="AC32" s="801"/>
      <c r="AD32" s="801"/>
      <c r="AE32" s="802"/>
      <c r="AF32" s="803">
        <v>966</v>
      </c>
      <c r="AG32" s="804"/>
      <c r="AH32" s="804"/>
      <c r="AI32" s="804"/>
      <c r="AJ32" s="805"/>
      <c r="AK32" s="872">
        <v>2</v>
      </c>
      <c r="AL32" s="873"/>
      <c r="AM32" s="873"/>
      <c r="AN32" s="873"/>
      <c r="AO32" s="873"/>
      <c r="AP32" s="873">
        <v>28</v>
      </c>
      <c r="AQ32" s="873"/>
      <c r="AR32" s="873"/>
      <c r="AS32" s="873"/>
      <c r="AT32" s="873"/>
      <c r="AU32" s="873" t="s">
        <v>521</v>
      </c>
      <c r="AV32" s="873"/>
      <c r="AW32" s="873"/>
      <c r="AX32" s="873"/>
      <c r="AY32" s="873"/>
      <c r="AZ32" s="874" t="s">
        <v>521</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406</v>
      </c>
      <c r="C33" s="798"/>
      <c r="D33" s="798"/>
      <c r="E33" s="798"/>
      <c r="F33" s="798"/>
      <c r="G33" s="798"/>
      <c r="H33" s="798"/>
      <c r="I33" s="798"/>
      <c r="J33" s="798"/>
      <c r="K33" s="798"/>
      <c r="L33" s="798"/>
      <c r="M33" s="798"/>
      <c r="N33" s="798"/>
      <c r="O33" s="798"/>
      <c r="P33" s="799"/>
      <c r="Q33" s="800">
        <v>32</v>
      </c>
      <c r="R33" s="801"/>
      <c r="S33" s="801"/>
      <c r="T33" s="801"/>
      <c r="U33" s="801"/>
      <c r="V33" s="801">
        <v>50</v>
      </c>
      <c r="W33" s="801"/>
      <c r="X33" s="801"/>
      <c r="Y33" s="801"/>
      <c r="Z33" s="801"/>
      <c r="AA33" s="801">
        <v>-18</v>
      </c>
      <c r="AB33" s="801"/>
      <c r="AC33" s="801"/>
      <c r="AD33" s="801"/>
      <c r="AE33" s="802"/>
      <c r="AF33" s="803" t="s">
        <v>127</v>
      </c>
      <c r="AG33" s="804"/>
      <c r="AH33" s="804"/>
      <c r="AI33" s="804"/>
      <c r="AJ33" s="805"/>
      <c r="AK33" s="872">
        <v>32</v>
      </c>
      <c r="AL33" s="873"/>
      <c r="AM33" s="873"/>
      <c r="AN33" s="873"/>
      <c r="AO33" s="873"/>
      <c r="AP33" s="873">
        <v>586</v>
      </c>
      <c r="AQ33" s="873"/>
      <c r="AR33" s="873"/>
      <c r="AS33" s="873"/>
      <c r="AT33" s="873"/>
      <c r="AU33" s="873">
        <v>519</v>
      </c>
      <c r="AV33" s="873"/>
      <c r="AW33" s="873"/>
      <c r="AX33" s="873"/>
      <c r="AY33" s="873"/>
      <c r="AZ33" s="874" t="s">
        <v>521</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408</v>
      </c>
      <c r="C34" s="798"/>
      <c r="D34" s="798"/>
      <c r="E34" s="798"/>
      <c r="F34" s="798"/>
      <c r="G34" s="798"/>
      <c r="H34" s="798"/>
      <c r="I34" s="798"/>
      <c r="J34" s="798"/>
      <c r="K34" s="798"/>
      <c r="L34" s="798"/>
      <c r="M34" s="798"/>
      <c r="N34" s="798"/>
      <c r="O34" s="798"/>
      <c r="P34" s="799"/>
      <c r="Q34" s="800">
        <v>802</v>
      </c>
      <c r="R34" s="801"/>
      <c r="S34" s="801"/>
      <c r="T34" s="801"/>
      <c r="U34" s="801"/>
      <c r="V34" s="801">
        <v>714</v>
      </c>
      <c r="W34" s="801"/>
      <c r="X34" s="801"/>
      <c r="Y34" s="801"/>
      <c r="Z34" s="801"/>
      <c r="AA34" s="801">
        <v>88</v>
      </c>
      <c r="AB34" s="801"/>
      <c r="AC34" s="801"/>
      <c r="AD34" s="801"/>
      <c r="AE34" s="802"/>
      <c r="AF34" s="803">
        <v>2818</v>
      </c>
      <c r="AG34" s="804"/>
      <c r="AH34" s="804"/>
      <c r="AI34" s="804"/>
      <c r="AJ34" s="805"/>
      <c r="AK34" s="872">
        <v>147</v>
      </c>
      <c r="AL34" s="873"/>
      <c r="AM34" s="873"/>
      <c r="AN34" s="873"/>
      <c r="AO34" s="873"/>
      <c r="AP34" s="873">
        <v>714</v>
      </c>
      <c r="AQ34" s="873"/>
      <c r="AR34" s="873"/>
      <c r="AS34" s="873"/>
      <c r="AT34" s="873"/>
      <c r="AU34" s="873">
        <v>372</v>
      </c>
      <c r="AV34" s="873"/>
      <c r="AW34" s="873"/>
      <c r="AX34" s="873"/>
      <c r="AY34" s="873"/>
      <c r="AZ34" s="874" t="s">
        <v>521</v>
      </c>
      <c r="BA34" s="874"/>
      <c r="BB34" s="874"/>
      <c r="BC34" s="874"/>
      <c r="BD34" s="874"/>
      <c r="BE34" s="870" t="s">
        <v>409</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410</v>
      </c>
      <c r="C35" s="798"/>
      <c r="D35" s="798"/>
      <c r="E35" s="798"/>
      <c r="F35" s="798"/>
      <c r="G35" s="798"/>
      <c r="H35" s="798"/>
      <c r="I35" s="798"/>
      <c r="J35" s="798"/>
      <c r="K35" s="798"/>
      <c r="L35" s="798"/>
      <c r="M35" s="798"/>
      <c r="N35" s="798"/>
      <c r="O35" s="798"/>
      <c r="P35" s="799"/>
      <c r="Q35" s="800">
        <v>19398</v>
      </c>
      <c r="R35" s="801"/>
      <c r="S35" s="801"/>
      <c r="T35" s="801"/>
      <c r="U35" s="801"/>
      <c r="V35" s="801">
        <v>19398</v>
      </c>
      <c r="W35" s="801"/>
      <c r="X35" s="801"/>
      <c r="Y35" s="801"/>
      <c r="Z35" s="801"/>
      <c r="AA35" s="801">
        <v>0</v>
      </c>
      <c r="AB35" s="801"/>
      <c r="AC35" s="801"/>
      <c r="AD35" s="801"/>
      <c r="AE35" s="802"/>
      <c r="AF35" s="803">
        <v>197</v>
      </c>
      <c r="AG35" s="804"/>
      <c r="AH35" s="804"/>
      <c r="AI35" s="804"/>
      <c r="AJ35" s="805"/>
      <c r="AK35" s="872">
        <v>9535</v>
      </c>
      <c r="AL35" s="873"/>
      <c r="AM35" s="873"/>
      <c r="AN35" s="873"/>
      <c r="AO35" s="873"/>
      <c r="AP35" s="873">
        <v>216165</v>
      </c>
      <c r="AQ35" s="873"/>
      <c r="AR35" s="873"/>
      <c r="AS35" s="873"/>
      <c r="AT35" s="873"/>
      <c r="AU35" s="873">
        <v>100301</v>
      </c>
      <c r="AV35" s="873"/>
      <c r="AW35" s="873"/>
      <c r="AX35" s="873"/>
      <c r="AY35" s="873"/>
      <c r="AZ35" s="874" t="s">
        <v>521</v>
      </c>
      <c r="BA35" s="874"/>
      <c r="BB35" s="874"/>
      <c r="BC35" s="874"/>
      <c r="BD35" s="874"/>
      <c r="BE35" s="870" t="s">
        <v>407</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387</v>
      </c>
      <c r="B63" s="832" t="s">
        <v>412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16130</v>
      </c>
      <c r="AG63" s="884"/>
      <c r="AH63" s="884"/>
      <c r="AI63" s="884"/>
      <c r="AJ63" s="885"/>
      <c r="AK63" s="886"/>
      <c r="AL63" s="881"/>
      <c r="AM63" s="881"/>
      <c r="AN63" s="881"/>
      <c r="AO63" s="881"/>
      <c r="AP63" s="884">
        <v>241125</v>
      </c>
      <c r="AQ63" s="884"/>
      <c r="AR63" s="884"/>
      <c r="AS63" s="884"/>
      <c r="AT63" s="884"/>
      <c r="AU63" s="884">
        <v>101405</v>
      </c>
      <c r="AV63" s="884"/>
      <c r="AW63" s="884"/>
      <c r="AX63" s="884"/>
      <c r="AY63" s="884"/>
      <c r="AZ63" s="888"/>
      <c r="BA63" s="888"/>
      <c r="BB63" s="888"/>
      <c r="BC63" s="888"/>
      <c r="BD63" s="888"/>
      <c r="BE63" s="889"/>
      <c r="BF63" s="889"/>
      <c r="BG63" s="889"/>
      <c r="BH63" s="889"/>
      <c r="BI63" s="890"/>
      <c r="BJ63" s="891" t="s">
        <v>413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415</v>
      </c>
      <c r="B66" s="783"/>
      <c r="C66" s="783"/>
      <c r="D66" s="783"/>
      <c r="E66" s="783"/>
      <c r="F66" s="783"/>
      <c r="G66" s="783"/>
      <c r="H66" s="783"/>
      <c r="I66" s="783"/>
      <c r="J66" s="783"/>
      <c r="K66" s="783"/>
      <c r="L66" s="783"/>
      <c r="M66" s="783"/>
      <c r="N66" s="783"/>
      <c r="O66" s="783"/>
      <c r="P66" s="784"/>
      <c r="Q66" s="759" t="s">
        <v>416</v>
      </c>
      <c r="R66" s="760"/>
      <c r="S66" s="760"/>
      <c r="T66" s="760"/>
      <c r="U66" s="761"/>
      <c r="V66" s="759" t="s">
        <v>417</v>
      </c>
      <c r="W66" s="760"/>
      <c r="X66" s="760"/>
      <c r="Y66" s="760"/>
      <c r="Z66" s="761"/>
      <c r="AA66" s="759" t="s">
        <v>418</v>
      </c>
      <c r="AB66" s="760"/>
      <c r="AC66" s="760"/>
      <c r="AD66" s="760"/>
      <c r="AE66" s="761"/>
      <c r="AF66" s="894" t="s">
        <v>419</v>
      </c>
      <c r="AG66" s="855"/>
      <c r="AH66" s="855"/>
      <c r="AI66" s="855"/>
      <c r="AJ66" s="895"/>
      <c r="AK66" s="759" t="s">
        <v>420</v>
      </c>
      <c r="AL66" s="783"/>
      <c r="AM66" s="783"/>
      <c r="AN66" s="783"/>
      <c r="AO66" s="784"/>
      <c r="AP66" s="759" t="s">
        <v>421</v>
      </c>
      <c r="AQ66" s="760"/>
      <c r="AR66" s="760"/>
      <c r="AS66" s="760"/>
      <c r="AT66" s="761"/>
      <c r="AU66" s="759" t="s">
        <v>422</v>
      </c>
      <c r="AV66" s="760"/>
      <c r="AW66" s="760"/>
      <c r="AX66" s="760"/>
      <c r="AY66" s="761"/>
      <c r="AZ66" s="759" t="s">
        <v>368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588</v>
      </c>
      <c r="C68" s="912"/>
      <c r="D68" s="912"/>
      <c r="E68" s="912"/>
      <c r="F68" s="912"/>
      <c r="G68" s="912"/>
      <c r="H68" s="912"/>
      <c r="I68" s="912"/>
      <c r="J68" s="912"/>
      <c r="K68" s="912"/>
      <c r="L68" s="912"/>
      <c r="M68" s="912"/>
      <c r="N68" s="912"/>
      <c r="O68" s="912"/>
      <c r="P68" s="913"/>
      <c r="Q68" s="914">
        <v>236</v>
      </c>
      <c r="R68" s="908"/>
      <c r="S68" s="908"/>
      <c r="T68" s="908"/>
      <c r="U68" s="908"/>
      <c r="V68" s="908">
        <v>220</v>
      </c>
      <c r="W68" s="908"/>
      <c r="X68" s="908"/>
      <c r="Y68" s="908"/>
      <c r="Z68" s="908"/>
      <c r="AA68" s="908">
        <v>16</v>
      </c>
      <c r="AB68" s="908"/>
      <c r="AC68" s="908"/>
      <c r="AD68" s="908"/>
      <c r="AE68" s="908"/>
      <c r="AF68" s="908">
        <v>16</v>
      </c>
      <c r="AG68" s="908"/>
      <c r="AH68" s="908"/>
      <c r="AI68" s="908"/>
      <c r="AJ68" s="908"/>
      <c r="AK68" s="908">
        <v>211</v>
      </c>
      <c r="AL68" s="908"/>
      <c r="AM68" s="908"/>
      <c r="AN68" s="908"/>
      <c r="AO68" s="908"/>
      <c r="AP68" s="908" t="s">
        <v>521</v>
      </c>
      <c r="AQ68" s="908"/>
      <c r="AR68" s="908"/>
      <c r="AS68" s="908"/>
      <c r="AT68" s="908"/>
      <c r="AU68" s="908" t="s">
        <v>521</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589</v>
      </c>
      <c r="C69" s="916"/>
      <c r="D69" s="916"/>
      <c r="E69" s="916"/>
      <c r="F69" s="916"/>
      <c r="G69" s="916"/>
      <c r="H69" s="916"/>
      <c r="I69" s="916"/>
      <c r="J69" s="916"/>
      <c r="K69" s="916"/>
      <c r="L69" s="916"/>
      <c r="M69" s="916"/>
      <c r="N69" s="916"/>
      <c r="O69" s="916"/>
      <c r="P69" s="917"/>
      <c r="Q69" s="918">
        <v>252</v>
      </c>
      <c r="R69" s="873"/>
      <c r="S69" s="873"/>
      <c r="T69" s="873"/>
      <c r="U69" s="873"/>
      <c r="V69" s="873">
        <v>178</v>
      </c>
      <c r="W69" s="873"/>
      <c r="X69" s="873"/>
      <c r="Y69" s="873"/>
      <c r="Z69" s="873"/>
      <c r="AA69" s="873">
        <v>74</v>
      </c>
      <c r="AB69" s="873"/>
      <c r="AC69" s="873"/>
      <c r="AD69" s="873"/>
      <c r="AE69" s="873"/>
      <c r="AF69" s="873">
        <v>74</v>
      </c>
      <c r="AG69" s="873"/>
      <c r="AH69" s="873"/>
      <c r="AI69" s="873"/>
      <c r="AJ69" s="873"/>
      <c r="AK69" s="873">
        <v>221</v>
      </c>
      <c r="AL69" s="873"/>
      <c r="AM69" s="873"/>
      <c r="AN69" s="873"/>
      <c r="AO69" s="873"/>
      <c r="AP69" s="873" t="s">
        <v>521</v>
      </c>
      <c r="AQ69" s="873"/>
      <c r="AR69" s="873"/>
      <c r="AS69" s="873"/>
      <c r="AT69" s="873"/>
      <c r="AU69" s="873" t="s">
        <v>521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590</v>
      </c>
      <c r="C70" s="916"/>
      <c r="D70" s="916"/>
      <c r="E70" s="916"/>
      <c r="F70" s="916"/>
      <c r="G70" s="916"/>
      <c r="H70" s="916"/>
      <c r="I70" s="916"/>
      <c r="J70" s="916"/>
      <c r="K70" s="916"/>
      <c r="L70" s="916"/>
      <c r="M70" s="916"/>
      <c r="N70" s="916"/>
      <c r="O70" s="916"/>
      <c r="P70" s="917"/>
      <c r="Q70" s="918">
        <v>114</v>
      </c>
      <c r="R70" s="873"/>
      <c r="S70" s="873"/>
      <c r="T70" s="873"/>
      <c r="U70" s="873"/>
      <c r="V70" s="873">
        <v>107</v>
      </c>
      <c r="W70" s="873"/>
      <c r="X70" s="873"/>
      <c r="Y70" s="873"/>
      <c r="Z70" s="873"/>
      <c r="AA70" s="873">
        <v>7</v>
      </c>
      <c r="AB70" s="873"/>
      <c r="AC70" s="873"/>
      <c r="AD70" s="873"/>
      <c r="AE70" s="873"/>
      <c r="AF70" s="873">
        <v>7</v>
      </c>
      <c r="AG70" s="873"/>
      <c r="AH70" s="873"/>
      <c r="AI70" s="873"/>
      <c r="AJ70" s="873"/>
      <c r="AK70" s="873">
        <v>52</v>
      </c>
      <c r="AL70" s="873"/>
      <c r="AM70" s="873"/>
      <c r="AN70" s="873"/>
      <c r="AO70" s="873"/>
      <c r="AP70" s="873" t="s">
        <v>521</v>
      </c>
      <c r="AQ70" s="873"/>
      <c r="AR70" s="873"/>
      <c r="AS70" s="873"/>
      <c r="AT70" s="873"/>
      <c r="AU70" s="873" t="s">
        <v>521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591</v>
      </c>
      <c r="C71" s="916"/>
      <c r="D71" s="916"/>
      <c r="E71" s="916"/>
      <c r="F71" s="916"/>
      <c r="G71" s="916"/>
      <c r="H71" s="916"/>
      <c r="I71" s="916"/>
      <c r="J71" s="916"/>
      <c r="K71" s="916"/>
      <c r="L71" s="916"/>
      <c r="M71" s="916"/>
      <c r="N71" s="916"/>
      <c r="O71" s="916"/>
      <c r="P71" s="917"/>
      <c r="Q71" s="918">
        <v>157</v>
      </c>
      <c r="R71" s="873"/>
      <c r="S71" s="873"/>
      <c r="T71" s="873"/>
      <c r="U71" s="873"/>
      <c r="V71" s="873">
        <v>139</v>
      </c>
      <c r="W71" s="873"/>
      <c r="X71" s="873"/>
      <c r="Y71" s="873"/>
      <c r="Z71" s="873"/>
      <c r="AA71" s="873">
        <v>18</v>
      </c>
      <c r="AB71" s="873"/>
      <c r="AC71" s="873"/>
      <c r="AD71" s="873"/>
      <c r="AE71" s="873"/>
      <c r="AF71" s="873">
        <v>18</v>
      </c>
      <c r="AG71" s="873"/>
      <c r="AH71" s="873"/>
      <c r="AI71" s="873"/>
      <c r="AJ71" s="873"/>
      <c r="AK71" s="873">
        <v>112</v>
      </c>
      <c r="AL71" s="873"/>
      <c r="AM71" s="873"/>
      <c r="AN71" s="873"/>
      <c r="AO71" s="873"/>
      <c r="AP71" s="873" t="s">
        <v>521</v>
      </c>
      <c r="AQ71" s="873"/>
      <c r="AR71" s="873"/>
      <c r="AS71" s="873"/>
      <c r="AT71" s="873"/>
      <c r="AU71" s="873" t="s">
        <v>521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592</v>
      </c>
      <c r="C72" s="916"/>
      <c r="D72" s="916"/>
      <c r="E72" s="916"/>
      <c r="F72" s="916"/>
      <c r="G72" s="916"/>
      <c r="H72" s="916"/>
      <c r="I72" s="916"/>
      <c r="J72" s="916"/>
      <c r="K72" s="916"/>
      <c r="L72" s="916"/>
      <c r="M72" s="916"/>
      <c r="N72" s="916"/>
      <c r="O72" s="916"/>
      <c r="P72" s="917"/>
      <c r="Q72" s="918">
        <v>947</v>
      </c>
      <c r="R72" s="873"/>
      <c r="S72" s="873"/>
      <c r="T72" s="873"/>
      <c r="U72" s="873"/>
      <c r="V72" s="873">
        <v>977</v>
      </c>
      <c r="W72" s="873"/>
      <c r="X72" s="873"/>
      <c r="Y72" s="873"/>
      <c r="Z72" s="873"/>
      <c r="AA72" s="873">
        <v>-30</v>
      </c>
      <c r="AB72" s="873"/>
      <c r="AC72" s="873"/>
      <c r="AD72" s="873"/>
      <c r="AE72" s="873"/>
      <c r="AF72" s="873">
        <v>910</v>
      </c>
      <c r="AG72" s="873"/>
      <c r="AH72" s="873"/>
      <c r="AI72" s="873"/>
      <c r="AJ72" s="873"/>
      <c r="AK72" s="873">
        <v>221</v>
      </c>
      <c r="AL72" s="873"/>
      <c r="AM72" s="873"/>
      <c r="AN72" s="873"/>
      <c r="AO72" s="873"/>
      <c r="AP72" s="873">
        <v>336</v>
      </c>
      <c r="AQ72" s="873"/>
      <c r="AR72" s="873"/>
      <c r="AS72" s="873"/>
      <c r="AT72" s="873"/>
      <c r="AU72" s="873">
        <v>151</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593</v>
      </c>
      <c r="C73" s="916"/>
      <c r="D73" s="916"/>
      <c r="E73" s="916"/>
      <c r="F73" s="916"/>
      <c r="G73" s="916"/>
      <c r="H73" s="916"/>
      <c r="I73" s="916"/>
      <c r="J73" s="916"/>
      <c r="K73" s="916"/>
      <c r="L73" s="916"/>
      <c r="M73" s="916"/>
      <c r="N73" s="916"/>
      <c r="O73" s="916"/>
      <c r="P73" s="917"/>
      <c r="Q73" s="918">
        <v>6526</v>
      </c>
      <c r="R73" s="873"/>
      <c r="S73" s="873"/>
      <c r="T73" s="873"/>
      <c r="U73" s="873"/>
      <c r="V73" s="873">
        <v>7535</v>
      </c>
      <c r="W73" s="873"/>
      <c r="X73" s="873"/>
      <c r="Y73" s="873"/>
      <c r="Z73" s="873"/>
      <c r="AA73" s="873">
        <v>-1008</v>
      </c>
      <c r="AB73" s="873"/>
      <c r="AC73" s="873"/>
      <c r="AD73" s="873"/>
      <c r="AE73" s="873"/>
      <c r="AF73" s="873">
        <v>3663</v>
      </c>
      <c r="AG73" s="873"/>
      <c r="AH73" s="873"/>
      <c r="AI73" s="873"/>
      <c r="AJ73" s="873"/>
      <c r="AK73" s="873">
        <v>0</v>
      </c>
      <c r="AL73" s="873"/>
      <c r="AM73" s="873"/>
      <c r="AN73" s="873"/>
      <c r="AO73" s="873"/>
      <c r="AP73" s="873">
        <v>26113</v>
      </c>
      <c r="AQ73" s="873"/>
      <c r="AR73" s="873"/>
      <c r="AS73" s="873"/>
      <c r="AT73" s="873"/>
      <c r="AU73" s="873" t="s">
        <v>521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594</v>
      </c>
      <c r="C74" s="916"/>
      <c r="D74" s="916"/>
      <c r="E74" s="916"/>
      <c r="F74" s="916"/>
      <c r="G74" s="916"/>
      <c r="H74" s="916"/>
      <c r="I74" s="916"/>
      <c r="J74" s="916"/>
      <c r="K74" s="916"/>
      <c r="L74" s="916"/>
      <c r="M74" s="916"/>
      <c r="N74" s="916"/>
      <c r="O74" s="916"/>
      <c r="P74" s="917"/>
      <c r="Q74" s="918">
        <v>1549</v>
      </c>
      <c r="R74" s="873"/>
      <c r="S74" s="873"/>
      <c r="T74" s="873"/>
      <c r="U74" s="873"/>
      <c r="V74" s="873">
        <v>1233</v>
      </c>
      <c r="W74" s="873"/>
      <c r="X74" s="873"/>
      <c r="Y74" s="873"/>
      <c r="Z74" s="873"/>
      <c r="AA74" s="873">
        <v>316</v>
      </c>
      <c r="AB74" s="873"/>
      <c r="AC74" s="873"/>
      <c r="AD74" s="873"/>
      <c r="AE74" s="873"/>
      <c r="AF74" s="873">
        <v>4222</v>
      </c>
      <c r="AG74" s="873"/>
      <c r="AH74" s="873"/>
      <c r="AI74" s="873"/>
      <c r="AJ74" s="873"/>
      <c r="AK74" s="873">
        <v>3</v>
      </c>
      <c r="AL74" s="873"/>
      <c r="AM74" s="873"/>
      <c r="AN74" s="873"/>
      <c r="AO74" s="873"/>
      <c r="AP74" s="873">
        <v>2955</v>
      </c>
      <c r="AQ74" s="873"/>
      <c r="AR74" s="873"/>
      <c r="AS74" s="873"/>
      <c r="AT74" s="873"/>
      <c r="AU74" s="873" t="s">
        <v>521</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595</v>
      </c>
      <c r="C75" s="916"/>
      <c r="D75" s="916"/>
      <c r="E75" s="916"/>
      <c r="F75" s="916"/>
      <c r="G75" s="916"/>
      <c r="H75" s="916"/>
      <c r="I75" s="916"/>
      <c r="J75" s="916"/>
      <c r="K75" s="916"/>
      <c r="L75" s="916"/>
      <c r="M75" s="916"/>
      <c r="N75" s="916"/>
      <c r="O75" s="916"/>
      <c r="P75" s="917"/>
      <c r="Q75" s="921">
        <v>25</v>
      </c>
      <c r="R75" s="922"/>
      <c r="S75" s="922"/>
      <c r="T75" s="922"/>
      <c r="U75" s="872"/>
      <c r="V75" s="923">
        <v>17</v>
      </c>
      <c r="W75" s="922"/>
      <c r="X75" s="922"/>
      <c r="Y75" s="922"/>
      <c r="Z75" s="872"/>
      <c r="AA75" s="923">
        <v>8</v>
      </c>
      <c r="AB75" s="922"/>
      <c r="AC75" s="922"/>
      <c r="AD75" s="922"/>
      <c r="AE75" s="872"/>
      <c r="AF75" s="923">
        <v>8</v>
      </c>
      <c r="AG75" s="922"/>
      <c r="AH75" s="922"/>
      <c r="AI75" s="922"/>
      <c r="AJ75" s="872"/>
      <c r="AK75" s="923">
        <v>17</v>
      </c>
      <c r="AL75" s="922"/>
      <c r="AM75" s="922"/>
      <c r="AN75" s="922"/>
      <c r="AO75" s="872"/>
      <c r="AP75" s="923" t="s">
        <v>521</v>
      </c>
      <c r="AQ75" s="922"/>
      <c r="AR75" s="922"/>
      <c r="AS75" s="922"/>
      <c r="AT75" s="872"/>
      <c r="AU75" s="923" t="s">
        <v>521</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596</v>
      </c>
      <c r="C76" s="916"/>
      <c r="D76" s="916"/>
      <c r="E76" s="916"/>
      <c r="F76" s="916"/>
      <c r="G76" s="916"/>
      <c r="H76" s="916"/>
      <c r="I76" s="916"/>
      <c r="J76" s="916"/>
      <c r="K76" s="916"/>
      <c r="L76" s="916"/>
      <c r="M76" s="916"/>
      <c r="N76" s="916"/>
      <c r="O76" s="916"/>
      <c r="P76" s="917"/>
      <c r="Q76" s="921">
        <v>7</v>
      </c>
      <c r="R76" s="922"/>
      <c r="S76" s="922"/>
      <c r="T76" s="922"/>
      <c r="U76" s="872"/>
      <c r="V76" s="923">
        <v>4</v>
      </c>
      <c r="W76" s="922"/>
      <c r="X76" s="922"/>
      <c r="Y76" s="922"/>
      <c r="Z76" s="872"/>
      <c r="AA76" s="923">
        <v>3</v>
      </c>
      <c r="AB76" s="922"/>
      <c r="AC76" s="922"/>
      <c r="AD76" s="922"/>
      <c r="AE76" s="872"/>
      <c r="AF76" s="923">
        <v>3</v>
      </c>
      <c r="AG76" s="922"/>
      <c r="AH76" s="922"/>
      <c r="AI76" s="922"/>
      <c r="AJ76" s="872"/>
      <c r="AK76" s="923">
        <v>4</v>
      </c>
      <c r="AL76" s="922"/>
      <c r="AM76" s="922"/>
      <c r="AN76" s="922"/>
      <c r="AO76" s="872"/>
      <c r="AP76" s="923" t="s">
        <v>521</v>
      </c>
      <c r="AQ76" s="922"/>
      <c r="AR76" s="922"/>
      <c r="AS76" s="922"/>
      <c r="AT76" s="872"/>
      <c r="AU76" s="923" t="s">
        <v>521</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597</v>
      </c>
      <c r="C77" s="916"/>
      <c r="D77" s="916"/>
      <c r="E77" s="916"/>
      <c r="F77" s="916"/>
      <c r="G77" s="916"/>
      <c r="H77" s="916"/>
      <c r="I77" s="916"/>
      <c r="J77" s="916"/>
      <c r="K77" s="916"/>
      <c r="L77" s="916"/>
      <c r="M77" s="916"/>
      <c r="N77" s="916"/>
      <c r="O77" s="916"/>
      <c r="P77" s="917"/>
      <c r="Q77" s="921">
        <v>16</v>
      </c>
      <c r="R77" s="922"/>
      <c r="S77" s="922"/>
      <c r="T77" s="922"/>
      <c r="U77" s="872"/>
      <c r="V77" s="923">
        <v>12</v>
      </c>
      <c r="W77" s="922"/>
      <c r="X77" s="922"/>
      <c r="Y77" s="922"/>
      <c r="Z77" s="872"/>
      <c r="AA77" s="923">
        <v>4</v>
      </c>
      <c r="AB77" s="922"/>
      <c r="AC77" s="922"/>
      <c r="AD77" s="922"/>
      <c r="AE77" s="872"/>
      <c r="AF77" s="923">
        <v>4</v>
      </c>
      <c r="AG77" s="922"/>
      <c r="AH77" s="922"/>
      <c r="AI77" s="922"/>
      <c r="AJ77" s="872"/>
      <c r="AK77" s="923">
        <v>12</v>
      </c>
      <c r="AL77" s="922"/>
      <c r="AM77" s="922"/>
      <c r="AN77" s="922"/>
      <c r="AO77" s="872"/>
      <c r="AP77" s="923" t="s">
        <v>521</v>
      </c>
      <c r="AQ77" s="922"/>
      <c r="AR77" s="922"/>
      <c r="AS77" s="922"/>
      <c r="AT77" s="872"/>
      <c r="AU77" s="923" t="s">
        <v>521</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598</v>
      </c>
      <c r="C78" s="916"/>
      <c r="D78" s="916"/>
      <c r="E78" s="916"/>
      <c r="F78" s="916"/>
      <c r="G78" s="916"/>
      <c r="H78" s="916"/>
      <c r="I78" s="916"/>
      <c r="J78" s="916"/>
      <c r="K78" s="916"/>
      <c r="L78" s="916"/>
      <c r="M78" s="916"/>
      <c r="N78" s="916"/>
      <c r="O78" s="916"/>
      <c r="P78" s="917"/>
      <c r="Q78" s="918">
        <v>275640</v>
      </c>
      <c r="R78" s="873"/>
      <c r="S78" s="873"/>
      <c r="T78" s="873"/>
      <c r="U78" s="873"/>
      <c r="V78" s="873">
        <v>275612</v>
      </c>
      <c r="W78" s="873"/>
      <c r="X78" s="873"/>
      <c r="Y78" s="873"/>
      <c r="Z78" s="873"/>
      <c r="AA78" s="873">
        <v>28</v>
      </c>
      <c r="AB78" s="873"/>
      <c r="AC78" s="873"/>
      <c r="AD78" s="873"/>
      <c r="AE78" s="873"/>
      <c r="AF78" s="873">
        <v>28</v>
      </c>
      <c r="AG78" s="873"/>
      <c r="AH78" s="873"/>
      <c r="AI78" s="873"/>
      <c r="AJ78" s="873"/>
      <c r="AK78" s="873">
        <v>8618</v>
      </c>
      <c r="AL78" s="873"/>
      <c r="AM78" s="873"/>
      <c r="AN78" s="873"/>
      <c r="AO78" s="873"/>
      <c r="AP78" s="873" t="s">
        <v>521</v>
      </c>
      <c r="AQ78" s="873"/>
      <c r="AR78" s="873"/>
      <c r="AS78" s="873"/>
      <c r="AT78" s="873"/>
      <c r="AU78" s="873" t="s">
        <v>521</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t="s">
        <v>599</v>
      </c>
      <c r="C79" s="916"/>
      <c r="D79" s="916"/>
      <c r="E79" s="916"/>
      <c r="F79" s="916"/>
      <c r="G79" s="916"/>
      <c r="H79" s="916"/>
      <c r="I79" s="916"/>
      <c r="J79" s="916"/>
      <c r="K79" s="916"/>
      <c r="L79" s="916"/>
      <c r="M79" s="916"/>
      <c r="N79" s="916"/>
      <c r="O79" s="916"/>
      <c r="P79" s="917"/>
      <c r="Q79" s="918">
        <v>7948</v>
      </c>
      <c r="R79" s="873"/>
      <c r="S79" s="873"/>
      <c r="T79" s="873"/>
      <c r="U79" s="873"/>
      <c r="V79" s="873">
        <v>7631</v>
      </c>
      <c r="W79" s="873"/>
      <c r="X79" s="873"/>
      <c r="Y79" s="873"/>
      <c r="Z79" s="873"/>
      <c r="AA79" s="873">
        <v>318</v>
      </c>
      <c r="AB79" s="873"/>
      <c r="AC79" s="873"/>
      <c r="AD79" s="873"/>
      <c r="AE79" s="873"/>
      <c r="AF79" s="873">
        <v>318</v>
      </c>
      <c r="AG79" s="873"/>
      <c r="AH79" s="873"/>
      <c r="AI79" s="873"/>
      <c r="AJ79" s="873"/>
      <c r="AK79" s="873">
        <v>1080</v>
      </c>
      <c r="AL79" s="873"/>
      <c r="AM79" s="873"/>
      <c r="AN79" s="873"/>
      <c r="AO79" s="873"/>
      <c r="AP79" s="873" t="s">
        <v>521</v>
      </c>
      <c r="AQ79" s="873"/>
      <c r="AR79" s="873"/>
      <c r="AS79" s="873"/>
      <c r="AT79" s="873"/>
      <c r="AU79" s="873" t="s">
        <v>521</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t="s">
        <v>600</v>
      </c>
      <c r="C80" s="916"/>
      <c r="D80" s="916"/>
      <c r="E80" s="916"/>
      <c r="F80" s="916"/>
      <c r="G80" s="916"/>
      <c r="H80" s="916"/>
      <c r="I80" s="916"/>
      <c r="J80" s="916"/>
      <c r="K80" s="916"/>
      <c r="L80" s="916"/>
      <c r="M80" s="916"/>
      <c r="N80" s="916"/>
      <c r="O80" s="916"/>
      <c r="P80" s="917"/>
      <c r="Q80" s="918">
        <v>2</v>
      </c>
      <c r="R80" s="873"/>
      <c r="S80" s="873"/>
      <c r="T80" s="873"/>
      <c r="U80" s="873"/>
      <c r="V80" s="873">
        <v>1</v>
      </c>
      <c r="W80" s="873"/>
      <c r="X80" s="873"/>
      <c r="Y80" s="873"/>
      <c r="Z80" s="873"/>
      <c r="AA80" s="873">
        <v>1</v>
      </c>
      <c r="AB80" s="873"/>
      <c r="AC80" s="873"/>
      <c r="AD80" s="873"/>
      <c r="AE80" s="873"/>
      <c r="AF80" s="873">
        <v>1</v>
      </c>
      <c r="AG80" s="873"/>
      <c r="AH80" s="873"/>
      <c r="AI80" s="873"/>
      <c r="AJ80" s="873"/>
      <c r="AK80" s="873">
        <v>1</v>
      </c>
      <c r="AL80" s="873"/>
      <c r="AM80" s="873"/>
      <c r="AN80" s="873"/>
      <c r="AO80" s="873"/>
      <c r="AP80" s="873" t="s">
        <v>521</v>
      </c>
      <c r="AQ80" s="873"/>
      <c r="AR80" s="873"/>
      <c r="AS80" s="873"/>
      <c r="AT80" s="873"/>
      <c r="AU80" s="873" t="s">
        <v>521</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t="s">
        <v>601</v>
      </c>
      <c r="C81" s="916"/>
      <c r="D81" s="916"/>
      <c r="E81" s="916"/>
      <c r="F81" s="916"/>
      <c r="G81" s="916"/>
      <c r="H81" s="916"/>
      <c r="I81" s="916"/>
      <c r="J81" s="916"/>
      <c r="K81" s="916"/>
      <c r="L81" s="916"/>
      <c r="M81" s="916"/>
      <c r="N81" s="916"/>
      <c r="O81" s="916"/>
      <c r="P81" s="917"/>
      <c r="Q81" s="918">
        <v>2</v>
      </c>
      <c r="R81" s="873"/>
      <c r="S81" s="873"/>
      <c r="T81" s="873"/>
      <c r="U81" s="873"/>
      <c r="V81" s="873">
        <v>1</v>
      </c>
      <c r="W81" s="873"/>
      <c r="X81" s="873"/>
      <c r="Y81" s="873"/>
      <c r="Z81" s="873"/>
      <c r="AA81" s="873">
        <v>1</v>
      </c>
      <c r="AB81" s="873"/>
      <c r="AC81" s="873"/>
      <c r="AD81" s="873"/>
      <c r="AE81" s="873"/>
      <c r="AF81" s="873">
        <v>1</v>
      </c>
      <c r="AG81" s="873"/>
      <c r="AH81" s="873"/>
      <c r="AI81" s="873"/>
      <c r="AJ81" s="873"/>
      <c r="AK81" s="873">
        <v>0</v>
      </c>
      <c r="AL81" s="873"/>
      <c r="AM81" s="873"/>
      <c r="AN81" s="873"/>
      <c r="AO81" s="873"/>
      <c r="AP81" s="873" t="s">
        <v>521</v>
      </c>
      <c r="AQ81" s="873"/>
      <c r="AR81" s="873"/>
      <c r="AS81" s="873"/>
      <c r="AT81" s="873"/>
      <c r="AU81" s="873" t="s">
        <v>521</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t="s">
        <v>602</v>
      </c>
      <c r="C82" s="916"/>
      <c r="D82" s="916"/>
      <c r="E82" s="916"/>
      <c r="F82" s="916"/>
      <c r="G82" s="916"/>
      <c r="H82" s="916"/>
      <c r="I82" s="916"/>
      <c r="J82" s="916"/>
      <c r="K82" s="916"/>
      <c r="L82" s="916"/>
      <c r="M82" s="916"/>
      <c r="N82" s="916"/>
      <c r="O82" s="916"/>
      <c r="P82" s="917"/>
      <c r="Q82" s="918">
        <v>6</v>
      </c>
      <c r="R82" s="873"/>
      <c r="S82" s="873"/>
      <c r="T82" s="873"/>
      <c r="U82" s="873"/>
      <c r="V82" s="873">
        <v>4</v>
      </c>
      <c r="W82" s="873"/>
      <c r="X82" s="873"/>
      <c r="Y82" s="873"/>
      <c r="Z82" s="873"/>
      <c r="AA82" s="873">
        <v>2</v>
      </c>
      <c r="AB82" s="873"/>
      <c r="AC82" s="873"/>
      <c r="AD82" s="873"/>
      <c r="AE82" s="873"/>
      <c r="AF82" s="873">
        <v>2</v>
      </c>
      <c r="AG82" s="873"/>
      <c r="AH82" s="873"/>
      <c r="AI82" s="873"/>
      <c r="AJ82" s="873"/>
      <c r="AK82" s="873">
        <v>4</v>
      </c>
      <c r="AL82" s="873"/>
      <c r="AM82" s="873"/>
      <c r="AN82" s="873"/>
      <c r="AO82" s="873"/>
      <c r="AP82" s="873" t="s">
        <v>521</v>
      </c>
      <c r="AQ82" s="873"/>
      <c r="AR82" s="873"/>
      <c r="AS82" s="873"/>
      <c r="AT82" s="873"/>
      <c r="AU82" s="873" t="s">
        <v>521</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t="s">
        <v>603</v>
      </c>
      <c r="C83" s="916"/>
      <c r="D83" s="916"/>
      <c r="E83" s="916"/>
      <c r="F83" s="916"/>
      <c r="G83" s="916"/>
      <c r="H83" s="916"/>
      <c r="I83" s="916"/>
      <c r="J83" s="916"/>
      <c r="K83" s="916"/>
      <c r="L83" s="916"/>
      <c r="M83" s="916"/>
      <c r="N83" s="916"/>
      <c r="O83" s="916"/>
      <c r="P83" s="917"/>
      <c r="Q83" s="918">
        <v>3</v>
      </c>
      <c r="R83" s="873"/>
      <c r="S83" s="873"/>
      <c r="T83" s="873"/>
      <c r="U83" s="873"/>
      <c r="V83" s="873">
        <v>1</v>
      </c>
      <c r="W83" s="873"/>
      <c r="X83" s="873"/>
      <c r="Y83" s="873"/>
      <c r="Z83" s="873"/>
      <c r="AA83" s="873">
        <v>2</v>
      </c>
      <c r="AB83" s="873"/>
      <c r="AC83" s="873"/>
      <c r="AD83" s="873"/>
      <c r="AE83" s="873"/>
      <c r="AF83" s="873">
        <v>2</v>
      </c>
      <c r="AG83" s="873"/>
      <c r="AH83" s="873"/>
      <c r="AI83" s="873"/>
      <c r="AJ83" s="873"/>
      <c r="AK83" s="873">
        <v>1</v>
      </c>
      <c r="AL83" s="873"/>
      <c r="AM83" s="873"/>
      <c r="AN83" s="873"/>
      <c r="AO83" s="873"/>
      <c r="AP83" s="873" t="s">
        <v>521</v>
      </c>
      <c r="AQ83" s="873"/>
      <c r="AR83" s="873"/>
      <c r="AS83" s="873"/>
      <c r="AT83" s="873"/>
      <c r="AU83" s="873" t="s">
        <v>521</v>
      </c>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t="s">
        <v>604</v>
      </c>
      <c r="C84" s="916"/>
      <c r="D84" s="916"/>
      <c r="E84" s="916"/>
      <c r="F84" s="916"/>
      <c r="G84" s="916"/>
      <c r="H84" s="916"/>
      <c r="I84" s="916"/>
      <c r="J84" s="916"/>
      <c r="K84" s="916"/>
      <c r="L84" s="916"/>
      <c r="M84" s="916"/>
      <c r="N84" s="916"/>
      <c r="O84" s="916"/>
      <c r="P84" s="917"/>
      <c r="Q84" s="918">
        <v>37</v>
      </c>
      <c r="R84" s="873"/>
      <c r="S84" s="873"/>
      <c r="T84" s="873"/>
      <c r="U84" s="873"/>
      <c r="V84" s="873">
        <v>34</v>
      </c>
      <c r="W84" s="873"/>
      <c r="X84" s="873"/>
      <c r="Y84" s="873"/>
      <c r="Z84" s="873"/>
      <c r="AA84" s="873">
        <v>3</v>
      </c>
      <c r="AB84" s="873"/>
      <c r="AC84" s="873"/>
      <c r="AD84" s="873"/>
      <c r="AE84" s="873"/>
      <c r="AF84" s="873">
        <v>3</v>
      </c>
      <c r="AG84" s="873"/>
      <c r="AH84" s="873"/>
      <c r="AI84" s="873"/>
      <c r="AJ84" s="873"/>
      <c r="AK84" s="873">
        <v>33</v>
      </c>
      <c r="AL84" s="873"/>
      <c r="AM84" s="873"/>
      <c r="AN84" s="873"/>
      <c r="AO84" s="873"/>
      <c r="AP84" s="873" t="s">
        <v>521</v>
      </c>
      <c r="AQ84" s="873"/>
      <c r="AR84" s="873"/>
      <c r="AS84" s="873"/>
      <c r="AT84" s="873"/>
      <c r="AU84" s="873" t="s">
        <v>521</v>
      </c>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387</v>
      </c>
      <c r="B88" s="832" t="s">
        <v>423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9280</v>
      </c>
      <c r="AG88" s="884"/>
      <c r="AH88" s="884"/>
      <c r="AI88" s="884"/>
      <c r="AJ88" s="884"/>
      <c r="AK88" s="881"/>
      <c r="AL88" s="881"/>
      <c r="AM88" s="881"/>
      <c r="AN88" s="881"/>
      <c r="AO88" s="881"/>
      <c r="AP88" s="884">
        <v>299404</v>
      </c>
      <c r="AQ88" s="884"/>
      <c r="AR88" s="884"/>
      <c r="AS88" s="884"/>
      <c r="AT88" s="884"/>
      <c r="AU88" s="884">
        <v>151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5021</v>
      </c>
      <c r="CS102" s="892"/>
      <c r="CT102" s="892"/>
      <c r="CU102" s="892"/>
      <c r="CV102" s="935"/>
      <c r="CW102" s="934">
        <v>1207</v>
      </c>
      <c r="CX102" s="892"/>
      <c r="CY102" s="892"/>
      <c r="CZ102" s="892"/>
      <c r="DA102" s="935"/>
      <c r="DB102" s="934">
        <v>19697</v>
      </c>
      <c r="DC102" s="892"/>
      <c r="DD102" s="892"/>
      <c r="DE102" s="892"/>
      <c r="DF102" s="935"/>
      <c r="DG102" s="934"/>
      <c r="DH102" s="892"/>
      <c r="DI102" s="892"/>
      <c r="DJ102" s="892"/>
      <c r="DK102" s="935"/>
      <c r="DL102" s="934"/>
      <c r="DM102" s="892"/>
      <c r="DN102" s="892"/>
      <c r="DO102" s="892"/>
      <c r="DP102" s="935"/>
      <c r="DQ102" s="934">
        <v>1407</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431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432</v>
      </c>
      <c r="AB109" s="937"/>
      <c r="AC109" s="937"/>
      <c r="AD109" s="937"/>
      <c r="AE109" s="938"/>
      <c r="AF109" s="936" t="s">
        <v>300</v>
      </c>
      <c r="AG109" s="937"/>
      <c r="AH109" s="937"/>
      <c r="AI109" s="937"/>
      <c r="AJ109" s="938"/>
      <c r="AK109" s="936" t="s">
        <v>299</v>
      </c>
      <c r="AL109" s="937"/>
      <c r="AM109" s="937"/>
      <c r="AN109" s="937"/>
      <c r="AO109" s="938"/>
      <c r="AP109" s="936" t="s">
        <v>433</v>
      </c>
      <c r="AQ109" s="937"/>
      <c r="AR109" s="937"/>
      <c r="AS109" s="937"/>
      <c r="AT109" s="939"/>
      <c r="AU109" s="956" t="s">
        <v>431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432</v>
      </c>
      <c r="BR109" s="937"/>
      <c r="BS109" s="937"/>
      <c r="BT109" s="937"/>
      <c r="BU109" s="938"/>
      <c r="BV109" s="936" t="s">
        <v>300</v>
      </c>
      <c r="BW109" s="937"/>
      <c r="BX109" s="937"/>
      <c r="BY109" s="937"/>
      <c r="BZ109" s="938"/>
      <c r="CA109" s="936" t="s">
        <v>299</v>
      </c>
      <c r="CB109" s="937"/>
      <c r="CC109" s="937"/>
      <c r="CD109" s="937"/>
      <c r="CE109" s="938"/>
      <c r="CF109" s="957" t="s">
        <v>433</v>
      </c>
      <c r="CG109" s="957"/>
      <c r="CH109" s="957"/>
      <c r="CI109" s="957"/>
      <c r="CJ109" s="957"/>
      <c r="CK109" s="936" t="s">
        <v>434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432</v>
      </c>
      <c r="DH109" s="937"/>
      <c r="DI109" s="937"/>
      <c r="DJ109" s="937"/>
      <c r="DK109" s="938"/>
      <c r="DL109" s="936" t="s">
        <v>300</v>
      </c>
      <c r="DM109" s="937"/>
      <c r="DN109" s="937"/>
      <c r="DO109" s="937"/>
      <c r="DP109" s="938"/>
      <c r="DQ109" s="936" t="s">
        <v>299</v>
      </c>
      <c r="DR109" s="937"/>
      <c r="DS109" s="937"/>
      <c r="DT109" s="937"/>
      <c r="DU109" s="938"/>
      <c r="DV109" s="936" t="s">
        <v>433</v>
      </c>
      <c r="DW109" s="937"/>
      <c r="DX109" s="937"/>
      <c r="DY109" s="937"/>
      <c r="DZ109" s="939"/>
    </row>
    <row r="110" spans="1:131" s="246" customFormat="1" ht="26.25" customHeight="1">
      <c r="A110" s="940" t="s">
        <v>435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28575386</v>
      </c>
      <c r="AB110" s="944"/>
      <c r="AC110" s="944"/>
      <c r="AD110" s="944"/>
      <c r="AE110" s="945"/>
      <c r="AF110" s="946">
        <v>28431939</v>
      </c>
      <c r="AG110" s="944"/>
      <c r="AH110" s="944"/>
      <c r="AI110" s="944"/>
      <c r="AJ110" s="945"/>
      <c r="AK110" s="946">
        <v>29195900</v>
      </c>
      <c r="AL110" s="944"/>
      <c r="AM110" s="944"/>
      <c r="AN110" s="944"/>
      <c r="AO110" s="945"/>
      <c r="AP110" s="947">
        <v>17.100000000000001</v>
      </c>
      <c r="AQ110" s="948"/>
      <c r="AR110" s="948"/>
      <c r="AS110" s="948"/>
      <c r="AT110" s="949"/>
      <c r="AU110" s="950" t="s">
        <v>73</v>
      </c>
      <c r="AV110" s="951"/>
      <c r="AW110" s="951"/>
      <c r="AX110" s="951"/>
      <c r="AY110" s="951"/>
      <c r="AZ110" s="992" t="s">
        <v>436</v>
      </c>
      <c r="BA110" s="941"/>
      <c r="BB110" s="941"/>
      <c r="BC110" s="941"/>
      <c r="BD110" s="941"/>
      <c r="BE110" s="941"/>
      <c r="BF110" s="941"/>
      <c r="BG110" s="941"/>
      <c r="BH110" s="941"/>
      <c r="BI110" s="941"/>
      <c r="BJ110" s="941"/>
      <c r="BK110" s="941"/>
      <c r="BL110" s="941"/>
      <c r="BM110" s="941"/>
      <c r="BN110" s="941"/>
      <c r="BO110" s="941"/>
      <c r="BP110" s="942"/>
      <c r="BQ110" s="978">
        <v>327125316</v>
      </c>
      <c r="BR110" s="979"/>
      <c r="BS110" s="979"/>
      <c r="BT110" s="979"/>
      <c r="BU110" s="979"/>
      <c r="BV110" s="979">
        <v>340137607</v>
      </c>
      <c r="BW110" s="979"/>
      <c r="BX110" s="979"/>
      <c r="BY110" s="979"/>
      <c r="BZ110" s="979"/>
      <c r="CA110" s="979">
        <v>352156362</v>
      </c>
      <c r="CB110" s="979"/>
      <c r="CC110" s="979"/>
      <c r="CD110" s="979"/>
      <c r="CE110" s="979"/>
      <c r="CF110" s="993">
        <v>206.4</v>
      </c>
      <c r="CG110" s="994"/>
      <c r="CH110" s="994"/>
      <c r="CI110" s="994"/>
      <c r="CJ110" s="994"/>
      <c r="CK110" s="995" t="s">
        <v>437</v>
      </c>
      <c r="CL110" s="996"/>
      <c r="CM110" s="975" t="s">
        <v>438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282446</v>
      </c>
      <c r="DH110" s="979"/>
      <c r="DI110" s="979"/>
      <c r="DJ110" s="979"/>
      <c r="DK110" s="979"/>
      <c r="DL110" s="979">
        <v>161012</v>
      </c>
      <c r="DM110" s="979"/>
      <c r="DN110" s="979"/>
      <c r="DO110" s="979"/>
      <c r="DP110" s="979"/>
      <c r="DQ110" s="979">
        <v>39578</v>
      </c>
      <c r="DR110" s="979"/>
      <c r="DS110" s="979"/>
      <c r="DT110" s="979"/>
      <c r="DU110" s="979"/>
      <c r="DV110" s="980">
        <v>0</v>
      </c>
      <c r="DW110" s="980"/>
      <c r="DX110" s="980"/>
      <c r="DY110" s="980"/>
      <c r="DZ110" s="981"/>
    </row>
    <row r="111" spans="1:131" s="246" customFormat="1" ht="26.25" customHeight="1">
      <c r="A111" s="982" t="s">
        <v>439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127</v>
      </c>
      <c r="AB111" s="986"/>
      <c r="AC111" s="986"/>
      <c r="AD111" s="986"/>
      <c r="AE111" s="987"/>
      <c r="AF111" s="988" t="s">
        <v>440</v>
      </c>
      <c r="AG111" s="986"/>
      <c r="AH111" s="986"/>
      <c r="AI111" s="986"/>
      <c r="AJ111" s="987"/>
      <c r="AK111" s="988" t="s">
        <v>127</v>
      </c>
      <c r="AL111" s="986"/>
      <c r="AM111" s="986"/>
      <c r="AN111" s="986"/>
      <c r="AO111" s="987"/>
      <c r="AP111" s="989" t="s">
        <v>441</v>
      </c>
      <c r="AQ111" s="990"/>
      <c r="AR111" s="990"/>
      <c r="AS111" s="990"/>
      <c r="AT111" s="991"/>
      <c r="AU111" s="952"/>
      <c r="AV111" s="953"/>
      <c r="AW111" s="953"/>
      <c r="AX111" s="953"/>
      <c r="AY111" s="953"/>
      <c r="AZ111" s="1001" t="s">
        <v>442</v>
      </c>
      <c r="BA111" s="1002"/>
      <c r="BB111" s="1002"/>
      <c r="BC111" s="1002"/>
      <c r="BD111" s="1002"/>
      <c r="BE111" s="1002"/>
      <c r="BF111" s="1002"/>
      <c r="BG111" s="1002"/>
      <c r="BH111" s="1002"/>
      <c r="BI111" s="1002"/>
      <c r="BJ111" s="1002"/>
      <c r="BK111" s="1002"/>
      <c r="BL111" s="1002"/>
      <c r="BM111" s="1002"/>
      <c r="BN111" s="1002"/>
      <c r="BO111" s="1002"/>
      <c r="BP111" s="1003"/>
      <c r="BQ111" s="971">
        <v>24745967</v>
      </c>
      <c r="BR111" s="972"/>
      <c r="BS111" s="972"/>
      <c r="BT111" s="972"/>
      <c r="BU111" s="972"/>
      <c r="BV111" s="972">
        <v>19696699</v>
      </c>
      <c r="BW111" s="972"/>
      <c r="BX111" s="972"/>
      <c r="BY111" s="972"/>
      <c r="BZ111" s="972"/>
      <c r="CA111" s="972">
        <v>16414540</v>
      </c>
      <c r="CB111" s="972"/>
      <c r="CC111" s="972"/>
      <c r="CD111" s="972"/>
      <c r="CE111" s="972"/>
      <c r="CF111" s="966">
        <v>9.6</v>
      </c>
      <c r="CG111" s="967"/>
      <c r="CH111" s="967"/>
      <c r="CI111" s="967"/>
      <c r="CJ111" s="967"/>
      <c r="CK111" s="997"/>
      <c r="CL111" s="998"/>
      <c r="CM111" s="968" t="s">
        <v>443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127</v>
      </c>
      <c r="DH111" s="972"/>
      <c r="DI111" s="972"/>
      <c r="DJ111" s="972"/>
      <c r="DK111" s="972"/>
      <c r="DL111" s="972" t="s">
        <v>444</v>
      </c>
      <c r="DM111" s="972"/>
      <c r="DN111" s="972"/>
      <c r="DO111" s="972"/>
      <c r="DP111" s="972"/>
      <c r="DQ111" s="972" t="s">
        <v>444</v>
      </c>
      <c r="DR111" s="972"/>
      <c r="DS111" s="972"/>
      <c r="DT111" s="972"/>
      <c r="DU111" s="972"/>
      <c r="DV111" s="973" t="s">
        <v>445</v>
      </c>
      <c r="DW111" s="973"/>
      <c r="DX111" s="973"/>
      <c r="DY111" s="973"/>
      <c r="DZ111" s="974"/>
    </row>
    <row r="112" spans="1:131" s="246" customFormat="1" ht="26.25" customHeight="1">
      <c r="A112" s="1004" t="s">
        <v>446</v>
      </c>
      <c r="B112" s="1005"/>
      <c r="C112" s="1002" t="s">
        <v>447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v>2030033</v>
      </c>
      <c r="AB112" s="1011"/>
      <c r="AC112" s="1011"/>
      <c r="AD112" s="1011"/>
      <c r="AE112" s="1012"/>
      <c r="AF112" s="1013">
        <v>2363367</v>
      </c>
      <c r="AG112" s="1011"/>
      <c r="AH112" s="1011"/>
      <c r="AI112" s="1011"/>
      <c r="AJ112" s="1012"/>
      <c r="AK112" s="1013">
        <v>2696700</v>
      </c>
      <c r="AL112" s="1011"/>
      <c r="AM112" s="1011"/>
      <c r="AN112" s="1011"/>
      <c r="AO112" s="1012"/>
      <c r="AP112" s="1014">
        <v>1.6</v>
      </c>
      <c r="AQ112" s="1015"/>
      <c r="AR112" s="1015"/>
      <c r="AS112" s="1015"/>
      <c r="AT112" s="1016"/>
      <c r="AU112" s="952"/>
      <c r="AV112" s="953"/>
      <c r="AW112" s="953"/>
      <c r="AX112" s="953"/>
      <c r="AY112" s="953"/>
      <c r="AZ112" s="1001" t="s">
        <v>448</v>
      </c>
      <c r="BA112" s="1002"/>
      <c r="BB112" s="1002"/>
      <c r="BC112" s="1002"/>
      <c r="BD112" s="1002"/>
      <c r="BE112" s="1002"/>
      <c r="BF112" s="1002"/>
      <c r="BG112" s="1002"/>
      <c r="BH112" s="1002"/>
      <c r="BI112" s="1002"/>
      <c r="BJ112" s="1002"/>
      <c r="BK112" s="1002"/>
      <c r="BL112" s="1002"/>
      <c r="BM112" s="1002"/>
      <c r="BN112" s="1002"/>
      <c r="BO112" s="1002"/>
      <c r="BP112" s="1003"/>
      <c r="BQ112" s="971">
        <v>110077559</v>
      </c>
      <c r="BR112" s="972"/>
      <c r="BS112" s="972"/>
      <c r="BT112" s="972"/>
      <c r="BU112" s="972"/>
      <c r="BV112" s="972">
        <v>106310047</v>
      </c>
      <c r="BW112" s="972"/>
      <c r="BX112" s="972"/>
      <c r="BY112" s="972"/>
      <c r="BZ112" s="972"/>
      <c r="CA112" s="972">
        <v>101404914</v>
      </c>
      <c r="CB112" s="972"/>
      <c r="CC112" s="972"/>
      <c r="CD112" s="972"/>
      <c r="CE112" s="972"/>
      <c r="CF112" s="966">
        <v>59.4</v>
      </c>
      <c r="CG112" s="967"/>
      <c r="CH112" s="967"/>
      <c r="CI112" s="967"/>
      <c r="CJ112" s="967"/>
      <c r="CK112" s="997"/>
      <c r="CL112" s="998"/>
      <c r="CM112" s="968" t="s">
        <v>449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127</v>
      </c>
      <c r="DH112" s="972"/>
      <c r="DI112" s="972"/>
      <c r="DJ112" s="972"/>
      <c r="DK112" s="972"/>
      <c r="DL112" s="972" t="s">
        <v>440</v>
      </c>
      <c r="DM112" s="972"/>
      <c r="DN112" s="972"/>
      <c r="DO112" s="972"/>
      <c r="DP112" s="972"/>
      <c r="DQ112" s="972" t="s">
        <v>441</v>
      </c>
      <c r="DR112" s="972"/>
      <c r="DS112" s="972"/>
      <c r="DT112" s="972"/>
      <c r="DU112" s="972"/>
      <c r="DV112" s="973" t="s">
        <v>450</v>
      </c>
      <c r="DW112" s="973"/>
      <c r="DX112" s="973"/>
      <c r="DY112" s="973"/>
      <c r="DZ112" s="974"/>
    </row>
    <row r="113" spans="1:130" s="246" customFormat="1" ht="26.25" customHeight="1">
      <c r="A113" s="1006"/>
      <c r="B113" s="1007"/>
      <c r="C113" s="1002" t="s">
        <v>451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6999613</v>
      </c>
      <c r="AB113" s="986"/>
      <c r="AC113" s="986"/>
      <c r="AD113" s="986"/>
      <c r="AE113" s="987"/>
      <c r="AF113" s="988">
        <v>6564162</v>
      </c>
      <c r="AG113" s="986"/>
      <c r="AH113" s="986"/>
      <c r="AI113" s="986"/>
      <c r="AJ113" s="987"/>
      <c r="AK113" s="988">
        <v>6334976</v>
      </c>
      <c r="AL113" s="986"/>
      <c r="AM113" s="986"/>
      <c r="AN113" s="986"/>
      <c r="AO113" s="987"/>
      <c r="AP113" s="989">
        <v>3.7</v>
      </c>
      <c r="AQ113" s="990"/>
      <c r="AR113" s="990"/>
      <c r="AS113" s="990"/>
      <c r="AT113" s="991"/>
      <c r="AU113" s="952"/>
      <c r="AV113" s="953"/>
      <c r="AW113" s="953"/>
      <c r="AX113" s="953"/>
      <c r="AY113" s="953"/>
      <c r="AZ113" s="1001" t="s">
        <v>452</v>
      </c>
      <c r="BA113" s="1002"/>
      <c r="BB113" s="1002"/>
      <c r="BC113" s="1002"/>
      <c r="BD113" s="1002"/>
      <c r="BE113" s="1002"/>
      <c r="BF113" s="1002"/>
      <c r="BG113" s="1002"/>
      <c r="BH113" s="1002"/>
      <c r="BI113" s="1002"/>
      <c r="BJ113" s="1002"/>
      <c r="BK113" s="1002"/>
      <c r="BL113" s="1002"/>
      <c r="BM113" s="1002"/>
      <c r="BN113" s="1002"/>
      <c r="BO113" s="1002"/>
      <c r="BP113" s="1003"/>
      <c r="BQ113" s="971">
        <v>460659</v>
      </c>
      <c r="BR113" s="972"/>
      <c r="BS113" s="972"/>
      <c r="BT113" s="972"/>
      <c r="BU113" s="972"/>
      <c r="BV113" s="972">
        <v>338178</v>
      </c>
      <c r="BW113" s="972"/>
      <c r="BX113" s="972"/>
      <c r="BY113" s="972"/>
      <c r="BZ113" s="972"/>
      <c r="CA113" s="972">
        <v>151377</v>
      </c>
      <c r="CB113" s="972"/>
      <c r="CC113" s="972"/>
      <c r="CD113" s="972"/>
      <c r="CE113" s="972"/>
      <c r="CF113" s="966">
        <v>0.1</v>
      </c>
      <c r="CG113" s="967"/>
      <c r="CH113" s="967"/>
      <c r="CI113" s="967"/>
      <c r="CJ113" s="967"/>
      <c r="CK113" s="997"/>
      <c r="CL113" s="998"/>
      <c r="CM113" s="968" t="s">
        <v>453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450</v>
      </c>
      <c r="DH113" s="1011"/>
      <c r="DI113" s="1011"/>
      <c r="DJ113" s="1011"/>
      <c r="DK113" s="1012"/>
      <c r="DL113" s="1013" t="s">
        <v>441</v>
      </c>
      <c r="DM113" s="1011"/>
      <c r="DN113" s="1011"/>
      <c r="DO113" s="1011"/>
      <c r="DP113" s="1012"/>
      <c r="DQ113" s="1013" t="s">
        <v>450</v>
      </c>
      <c r="DR113" s="1011"/>
      <c r="DS113" s="1011"/>
      <c r="DT113" s="1011"/>
      <c r="DU113" s="1012"/>
      <c r="DV113" s="1014" t="s">
        <v>445</v>
      </c>
      <c r="DW113" s="1015"/>
      <c r="DX113" s="1015"/>
      <c r="DY113" s="1015"/>
      <c r="DZ113" s="1016"/>
    </row>
    <row r="114" spans="1:130" s="246" customFormat="1" ht="26.25" customHeight="1">
      <c r="A114" s="1006"/>
      <c r="B114" s="1007"/>
      <c r="C114" s="1002" t="s">
        <v>454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148402</v>
      </c>
      <c r="AB114" s="1011"/>
      <c r="AC114" s="1011"/>
      <c r="AD114" s="1011"/>
      <c r="AE114" s="1012"/>
      <c r="AF114" s="1013">
        <v>145372</v>
      </c>
      <c r="AG114" s="1011"/>
      <c r="AH114" s="1011"/>
      <c r="AI114" s="1011"/>
      <c r="AJ114" s="1012"/>
      <c r="AK114" s="1013">
        <v>118888</v>
      </c>
      <c r="AL114" s="1011"/>
      <c r="AM114" s="1011"/>
      <c r="AN114" s="1011"/>
      <c r="AO114" s="1012"/>
      <c r="AP114" s="1014">
        <v>0.1</v>
      </c>
      <c r="AQ114" s="1015"/>
      <c r="AR114" s="1015"/>
      <c r="AS114" s="1015"/>
      <c r="AT114" s="1016"/>
      <c r="AU114" s="952"/>
      <c r="AV114" s="953"/>
      <c r="AW114" s="953"/>
      <c r="AX114" s="953"/>
      <c r="AY114" s="953"/>
      <c r="AZ114" s="1001" t="s">
        <v>455</v>
      </c>
      <c r="BA114" s="1002"/>
      <c r="BB114" s="1002"/>
      <c r="BC114" s="1002"/>
      <c r="BD114" s="1002"/>
      <c r="BE114" s="1002"/>
      <c r="BF114" s="1002"/>
      <c r="BG114" s="1002"/>
      <c r="BH114" s="1002"/>
      <c r="BI114" s="1002"/>
      <c r="BJ114" s="1002"/>
      <c r="BK114" s="1002"/>
      <c r="BL114" s="1002"/>
      <c r="BM114" s="1002"/>
      <c r="BN114" s="1002"/>
      <c r="BO114" s="1002"/>
      <c r="BP114" s="1003"/>
      <c r="BQ114" s="971">
        <v>37447227</v>
      </c>
      <c r="BR114" s="972"/>
      <c r="BS114" s="972"/>
      <c r="BT114" s="972"/>
      <c r="BU114" s="972"/>
      <c r="BV114" s="972">
        <v>62247331</v>
      </c>
      <c r="BW114" s="972"/>
      <c r="BX114" s="972"/>
      <c r="BY114" s="972"/>
      <c r="BZ114" s="972"/>
      <c r="CA114" s="972">
        <v>58416745</v>
      </c>
      <c r="CB114" s="972"/>
      <c r="CC114" s="972"/>
      <c r="CD114" s="972"/>
      <c r="CE114" s="972"/>
      <c r="CF114" s="966">
        <v>34.200000000000003</v>
      </c>
      <c r="CG114" s="967"/>
      <c r="CH114" s="967"/>
      <c r="CI114" s="967"/>
      <c r="CJ114" s="967"/>
      <c r="CK114" s="997"/>
      <c r="CL114" s="998"/>
      <c r="CM114" s="968" t="s">
        <v>456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127</v>
      </c>
      <c r="DH114" s="1011"/>
      <c r="DI114" s="1011"/>
      <c r="DJ114" s="1011"/>
      <c r="DK114" s="1012"/>
      <c r="DL114" s="1013" t="s">
        <v>450</v>
      </c>
      <c r="DM114" s="1011"/>
      <c r="DN114" s="1011"/>
      <c r="DO114" s="1011"/>
      <c r="DP114" s="1012"/>
      <c r="DQ114" s="1013" t="s">
        <v>450</v>
      </c>
      <c r="DR114" s="1011"/>
      <c r="DS114" s="1011"/>
      <c r="DT114" s="1011"/>
      <c r="DU114" s="1012"/>
      <c r="DV114" s="1014" t="s">
        <v>457</v>
      </c>
      <c r="DW114" s="1015"/>
      <c r="DX114" s="1015"/>
      <c r="DY114" s="1015"/>
      <c r="DZ114" s="1016"/>
    </row>
    <row r="115" spans="1:130" s="246" customFormat="1" ht="26.25" customHeight="1">
      <c r="A115" s="1006"/>
      <c r="B115" s="1007"/>
      <c r="C115" s="1002" t="s">
        <v>458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3328106</v>
      </c>
      <c r="AB115" s="986"/>
      <c r="AC115" s="986"/>
      <c r="AD115" s="986"/>
      <c r="AE115" s="987"/>
      <c r="AF115" s="988">
        <v>3199349</v>
      </c>
      <c r="AG115" s="986"/>
      <c r="AH115" s="986"/>
      <c r="AI115" s="986"/>
      <c r="AJ115" s="987"/>
      <c r="AK115" s="988">
        <v>3079492</v>
      </c>
      <c r="AL115" s="986"/>
      <c r="AM115" s="986"/>
      <c r="AN115" s="986"/>
      <c r="AO115" s="987"/>
      <c r="AP115" s="989">
        <v>1.8</v>
      </c>
      <c r="AQ115" s="990"/>
      <c r="AR115" s="990"/>
      <c r="AS115" s="990"/>
      <c r="AT115" s="991"/>
      <c r="AU115" s="952"/>
      <c r="AV115" s="953"/>
      <c r="AW115" s="953"/>
      <c r="AX115" s="953"/>
      <c r="AY115" s="953"/>
      <c r="AZ115" s="1001" t="s">
        <v>459</v>
      </c>
      <c r="BA115" s="1002"/>
      <c r="BB115" s="1002"/>
      <c r="BC115" s="1002"/>
      <c r="BD115" s="1002"/>
      <c r="BE115" s="1002"/>
      <c r="BF115" s="1002"/>
      <c r="BG115" s="1002"/>
      <c r="BH115" s="1002"/>
      <c r="BI115" s="1002"/>
      <c r="BJ115" s="1002"/>
      <c r="BK115" s="1002"/>
      <c r="BL115" s="1002"/>
      <c r="BM115" s="1002"/>
      <c r="BN115" s="1002"/>
      <c r="BO115" s="1002"/>
      <c r="BP115" s="1003"/>
      <c r="BQ115" s="971">
        <v>1025585</v>
      </c>
      <c r="BR115" s="972"/>
      <c r="BS115" s="972"/>
      <c r="BT115" s="972"/>
      <c r="BU115" s="972"/>
      <c r="BV115" s="972">
        <v>1226049</v>
      </c>
      <c r="BW115" s="972"/>
      <c r="BX115" s="972"/>
      <c r="BY115" s="972"/>
      <c r="BZ115" s="972"/>
      <c r="CA115" s="972">
        <v>1433058</v>
      </c>
      <c r="CB115" s="972"/>
      <c r="CC115" s="972"/>
      <c r="CD115" s="972"/>
      <c r="CE115" s="972"/>
      <c r="CF115" s="966">
        <v>0.8</v>
      </c>
      <c r="CG115" s="967"/>
      <c r="CH115" s="967"/>
      <c r="CI115" s="967"/>
      <c r="CJ115" s="967"/>
      <c r="CK115" s="997"/>
      <c r="CL115" s="998"/>
      <c r="CM115" s="1001" t="s">
        <v>460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9393823</v>
      </c>
      <c r="DH115" s="1011"/>
      <c r="DI115" s="1011"/>
      <c r="DJ115" s="1011"/>
      <c r="DK115" s="1012"/>
      <c r="DL115" s="1013">
        <v>6563409</v>
      </c>
      <c r="DM115" s="1011"/>
      <c r="DN115" s="1011"/>
      <c r="DO115" s="1011"/>
      <c r="DP115" s="1012"/>
      <c r="DQ115" s="1013">
        <v>5400518</v>
      </c>
      <c r="DR115" s="1011"/>
      <c r="DS115" s="1011"/>
      <c r="DT115" s="1011"/>
      <c r="DU115" s="1012"/>
      <c r="DV115" s="1014">
        <v>3.2</v>
      </c>
      <c r="DW115" s="1015"/>
      <c r="DX115" s="1015"/>
      <c r="DY115" s="1015"/>
      <c r="DZ115" s="1016"/>
    </row>
    <row r="116" spans="1:130" s="246" customFormat="1" ht="26.25" customHeight="1">
      <c r="A116" s="1008"/>
      <c r="B116" s="1009"/>
      <c r="C116" s="1017" t="s">
        <v>461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4</v>
      </c>
      <c r="AB116" s="1011"/>
      <c r="AC116" s="1011"/>
      <c r="AD116" s="1011"/>
      <c r="AE116" s="1012"/>
      <c r="AF116" s="1013">
        <v>13</v>
      </c>
      <c r="AG116" s="1011"/>
      <c r="AH116" s="1011"/>
      <c r="AI116" s="1011"/>
      <c r="AJ116" s="1012"/>
      <c r="AK116" s="1013" t="s">
        <v>127</v>
      </c>
      <c r="AL116" s="1011"/>
      <c r="AM116" s="1011"/>
      <c r="AN116" s="1011"/>
      <c r="AO116" s="1012"/>
      <c r="AP116" s="1014" t="s">
        <v>441</v>
      </c>
      <c r="AQ116" s="1015"/>
      <c r="AR116" s="1015"/>
      <c r="AS116" s="1015"/>
      <c r="AT116" s="1016"/>
      <c r="AU116" s="952"/>
      <c r="AV116" s="953"/>
      <c r="AW116" s="953"/>
      <c r="AX116" s="953"/>
      <c r="AY116" s="953"/>
      <c r="AZ116" s="1019" t="s">
        <v>462</v>
      </c>
      <c r="BA116" s="1020"/>
      <c r="BB116" s="1020"/>
      <c r="BC116" s="1020"/>
      <c r="BD116" s="1020"/>
      <c r="BE116" s="1020"/>
      <c r="BF116" s="1020"/>
      <c r="BG116" s="1020"/>
      <c r="BH116" s="1020"/>
      <c r="BI116" s="1020"/>
      <c r="BJ116" s="1020"/>
      <c r="BK116" s="1020"/>
      <c r="BL116" s="1020"/>
      <c r="BM116" s="1020"/>
      <c r="BN116" s="1020"/>
      <c r="BO116" s="1020"/>
      <c r="BP116" s="1021"/>
      <c r="BQ116" s="971" t="s">
        <v>450</v>
      </c>
      <c r="BR116" s="972"/>
      <c r="BS116" s="972"/>
      <c r="BT116" s="972"/>
      <c r="BU116" s="972"/>
      <c r="BV116" s="972" t="s">
        <v>450</v>
      </c>
      <c r="BW116" s="972"/>
      <c r="BX116" s="972"/>
      <c r="BY116" s="972"/>
      <c r="BZ116" s="972"/>
      <c r="CA116" s="972" t="s">
        <v>457</v>
      </c>
      <c r="CB116" s="972"/>
      <c r="CC116" s="972"/>
      <c r="CD116" s="972"/>
      <c r="CE116" s="972"/>
      <c r="CF116" s="966" t="s">
        <v>441</v>
      </c>
      <c r="CG116" s="967"/>
      <c r="CH116" s="967"/>
      <c r="CI116" s="967"/>
      <c r="CJ116" s="967"/>
      <c r="CK116" s="997"/>
      <c r="CL116" s="998"/>
      <c r="CM116" s="968" t="s">
        <v>463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441</v>
      </c>
      <c r="DH116" s="1011"/>
      <c r="DI116" s="1011"/>
      <c r="DJ116" s="1011"/>
      <c r="DK116" s="1012"/>
      <c r="DL116" s="1013" t="s">
        <v>457</v>
      </c>
      <c r="DM116" s="1011"/>
      <c r="DN116" s="1011"/>
      <c r="DO116" s="1011"/>
      <c r="DP116" s="1012"/>
      <c r="DQ116" s="1013" t="s">
        <v>457</v>
      </c>
      <c r="DR116" s="1011"/>
      <c r="DS116" s="1011"/>
      <c r="DT116" s="1011"/>
      <c r="DU116" s="1012"/>
      <c r="DV116" s="1014" t="s">
        <v>450</v>
      </c>
      <c r="DW116" s="1015"/>
      <c r="DX116" s="1015"/>
      <c r="DY116" s="1015"/>
      <c r="DZ116" s="1016"/>
    </row>
    <row r="117" spans="1:130" s="246" customFormat="1" ht="26.25" customHeight="1">
      <c r="A117" s="956" t="s">
        <v>183</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464</v>
      </c>
      <c r="Z117" s="938"/>
      <c r="AA117" s="1028">
        <v>41081544</v>
      </c>
      <c r="AB117" s="1029"/>
      <c r="AC117" s="1029"/>
      <c r="AD117" s="1029"/>
      <c r="AE117" s="1030"/>
      <c r="AF117" s="1031">
        <v>40704202</v>
      </c>
      <c r="AG117" s="1029"/>
      <c r="AH117" s="1029"/>
      <c r="AI117" s="1029"/>
      <c r="AJ117" s="1030"/>
      <c r="AK117" s="1031">
        <v>41425956</v>
      </c>
      <c r="AL117" s="1029"/>
      <c r="AM117" s="1029"/>
      <c r="AN117" s="1029"/>
      <c r="AO117" s="1030"/>
      <c r="AP117" s="1032"/>
      <c r="AQ117" s="1033"/>
      <c r="AR117" s="1033"/>
      <c r="AS117" s="1033"/>
      <c r="AT117" s="1034"/>
      <c r="AU117" s="952"/>
      <c r="AV117" s="953"/>
      <c r="AW117" s="953"/>
      <c r="AX117" s="953"/>
      <c r="AY117" s="953"/>
      <c r="AZ117" s="1019" t="s">
        <v>465</v>
      </c>
      <c r="BA117" s="1020"/>
      <c r="BB117" s="1020"/>
      <c r="BC117" s="1020"/>
      <c r="BD117" s="1020"/>
      <c r="BE117" s="1020"/>
      <c r="BF117" s="1020"/>
      <c r="BG117" s="1020"/>
      <c r="BH117" s="1020"/>
      <c r="BI117" s="1020"/>
      <c r="BJ117" s="1020"/>
      <c r="BK117" s="1020"/>
      <c r="BL117" s="1020"/>
      <c r="BM117" s="1020"/>
      <c r="BN117" s="1020"/>
      <c r="BO117" s="1020"/>
      <c r="BP117" s="1021"/>
      <c r="BQ117" s="971" t="s">
        <v>441</v>
      </c>
      <c r="BR117" s="972"/>
      <c r="BS117" s="972"/>
      <c r="BT117" s="972"/>
      <c r="BU117" s="972"/>
      <c r="BV117" s="972" t="s">
        <v>441</v>
      </c>
      <c r="BW117" s="972"/>
      <c r="BX117" s="972"/>
      <c r="BY117" s="972"/>
      <c r="BZ117" s="972"/>
      <c r="CA117" s="972" t="s">
        <v>441</v>
      </c>
      <c r="CB117" s="972"/>
      <c r="CC117" s="972"/>
      <c r="CD117" s="972"/>
      <c r="CE117" s="972"/>
      <c r="CF117" s="966" t="s">
        <v>441</v>
      </c>
      <c r="CG117" s="967"/>
      <c r="CH117" s="967"/>
      <c r="CI117" s="967"/>
      <c r="CJ117" s="967"/>
      <c r="CK117" s="997"/>
      <c r="CL117" s="998"/>
      <c r="CM117" s="968" t="s">
        <v>466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127</v>
      </c>
      <c r="DH117" s="1011"/>
      <c r="DI117" s="1011"/>
      <c r="DJ117" s="1011"/>
      <c r="DK117" s="1012"/>
      <c r="DL117" s="1013" t="s">
        <v>127</v>
      </c>
      <c r="DM117" s="1011"/>
      <c r="DN117" s="1011"/>
      <c r="DO117" s="1011"/>
      <c r="DP117" s="1012"/>
      <c r="DQ117" s="1013" t="s">
        <v>441</v>
      </c>
      <c r="DR117" s="1011"/>
      <c r="DS117" s="1011"/>
      <c r="DT117" s="1011"/>
      <c r="DU117" s="1012"/>
      <c r="DV117" s="1014" t="s">
        <v>450</v>
      </c>
      <c r="DW117" s="1015"/>
      <c r="DX117" s="1015"/>
      <c r="DY117" s="1015"/>
      <c r="DZ117" s="1016"/>
    </row>
    <row r="118" spans="1:130" s="246" customFormat="1" ht="26.25" customHeight="1">
      <c r="A118" s="956" t="s">
        <v>434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432</v>
      </c>
      <c r="AB118" s="937"/>
      <c r="AC118" s="937"/>
      <c r="AD118" s="937"/>
      <c r="AE118" s="938"/>
      <c r="AF118" s="936" t="s">
        <v>300</v>
      </c>
      <c r="AG118" s="937"/>
      <c r="AH118" s="937"/>
      <c r="AI118" s="937"/>
      <c r="AJ118" s="938"/>
      <c r="AK118" s="936" t="s">
        <v>299</v>
      </c>
      <c r="AL118" s="937"/>
      <c r="AM118" s="937"/>
      <c r="AN118" s="937"/>
      <c r="AO118" s="938"/>
      <c r="AP118" s="1023" t="s">
        <v>433</v>
      </c>
      <c r="AQ118" s="1024"/>
      <c r="AR118" s="1024"/>
      <c r="AS118" s="1024"/>
      <c r="AT118" s="1025"/>
      <c r="AU118" s="952"/>
      <c r="AV118" s="953"/>
      <c r="AW118" s="953"/>
      <c r="AX118" s="953"/>
      <c r="AY118" s="953"/>
      <c r="AZ118" s="1026" t="s">
        <v>467</v>
      </c>
      <c r="BA118" s="1017"/>
      <c r="BB118" s="1017"/>
      <c r="BC118" s="1017"/>
      <c r="BD118" s="1017"/>
      <c r="BE118" s="1017"/>
      <c r="BF118" s="1017"/>
      <c r="BG118" s="1017"/>
      <c r="BH118" s="1017"/>
      <c r="BI118" s="1017"/>
      <c r="BJ118" s="1017"/>
      <c r="BK118" s="1017"/>
      <c r="BL118" s="1017"/>
      <c r="BM118" s="1017"/>
      <c r="BN118" s="1017"/>
      <c r="BO118" s="1017"/>
      <c r="BP118" s="1018"/>
      <c r="BQ118" s="1049" t="s">
        <v>445</v>
      </c>
      <c r="BR118" s="1050"/>
      <c r="BS118" s="1050"/>
      <c r="BT118" s="1050"/>
      <c r="BU118" s="1050"/>
      <c r="BV118" s="1050" t="s">
        <v>441</v>
      </c>
      <c r="BW118" s="1050"/>
      <c r="BX118" s="1050"/>
      <c r="BY118" s="1050"/>
      <c r="BZ118" s="1050"/>
      <c r="CA118" s="1050" t="s">
        <v>450</v>
      </c>
      <c r="CB118" s="1050"/>
      <c r="CC118" s="1050"/>
      <c r="CD118" s="1050"/>
      <c r="CE118" s="1050"/>
      <c r="CF118" s="966" t="s">
        <v>445</v>
      </c>
      <c r="CG118" s="967"/>
      <c r="CH118" s="967"/>
      <c r="CI118" s="967"/>
      <c r="CJ118" s="967"/>
      <c r="CK118" s="997"/>
      <c r="CL118" s="998"/>
      <c r="CM118" s="968" t="s">
        <v>468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450</v>
      </c>
      <c r="DH118" s="1011"/>
      <c r="DI118" s="1011"/>
      <c r="DJ118" s="1011"/>
      <c r="DK118" s="1012"/>
      <c r="DL118" s="1013" t="s">
        <v>127</v>
      </c>
      <c r="DM118" s="1011"/>
      <c r="DN118" s="1011"/>
      <c r="DO118" s="1011"/>
      <c r="DP118" s="1012"/>
      <c r="DQ118" s="1013" t="s">
        <v>457</v>
      </c>
      <c r="DR118" s="1011"/>
      <c r="DS118" s="1011"/>
      <c r="DT118" s="1011"/>
      <c r="DU118" s="1012"/>
      <c r="DV118" s="1014" t="s">
        <v>445</v>
      </c>
      <c r="DW118" s="1015"/>
      <c r="DX118" s="1015"/>
      <c r="DY118" s="1015"/>
      <c r="DZ118" s="1016"/>
    </row>
    <row r="119" spans="1:130" s="246" customFormat="1" ht="26.25" customHeight="1">
      <c r="A119" s="1110" t="s">
        <v>437</v>
      </c>
      <c r="B119" s="996"/>
      <c r="C119" s="975" t="s">
        <v>438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121434</v>
      </c>
      <c r="AB119" s="944"/>
      <c r="AC119" s="944"/>
      <c r="AD119" s="944"/>
      <c r="AE119" s="945"/>
      <c r="AF119" s="946">
        <v>121434</v>
      </c>
      <c r="AG119" s="944"/>
      <c r="AH119" s="944"/>
      <c r="AI119" s="944"/>
      <c r="AJ119" s="945"/>
      <c r="AK119" s="946">
        <v>121434</v>
      </c>
      <c r="AL119" s="944"/>
      <c r="AM119" s="944"/>
      <c r="AN119" s="944"/>
      <c r="AO119" s="945"/>
      <c r="AP119" s="947">
        <v>0.1</v>
      </c>
      <c r="AQ119" s="948"/>
      <c r="AR119" s="948"/>
      <c r="AS119" s="948"/>
      <c r="AT119" s="949"/>
      <c r="AU119" s="954"/>
      <c r="AV119" s="955"/>
      <c r="AW119" s="955"/>
      <c r="AX119" s="955"/>
      <c r="AY119" s="955"/>
      <c r="AZ119" s="277" t="s">
        <v>183</v>
      </c>
      <c r="BA119" s="277"/>
      <c r="BB119" s="277"/>
      <c r="BC119" s="277"/>
      <c r="BD119" s="277"/>
      <c r="BE119" s="277"/>
      <c r="BF119" s="277"/>
      <c r="BG119" s="277"/>
      <c r="BH119" s="277"/>
      <c r="BI119" s="277"/>
      <c r="BJ119" s="277"/>
      <c r="BK119" s="277"/>
      <c r="BL119" s="277"/>
      <c r="BM119" s="277"/>
      <c r="BN119" s="277"/>
      <c r="BO119" s="1027" t="s">
        <v>469</v>
      </c>
      <c r="BP119" s="1058"/>
      <c r="BQ119" s="1049">
        <v>500882313</v>
      </c>
      <c r="BR119" s="1050"/>
      <c r="BS119" s="1050"/>
      <c r="BT119" s="1050"/>
      <c r="BU119" s="1050"/>
      <c r="BV119" s="1050">
        <v>529955911</v>
      </c>
      <c r="BW119" s="1050"/>
      <c r="BX119" s="1050"/>
      <c r="BY119" s="1050"/>
      <c r="BZ119" s="1050"/>
      <c r="CA119" s="1050">
        <v>529976996</v>
      </c>
      <c r="CB119" s="1050"/>
      <c r="CC119" s="1050"/>
      <c r="CD119" s="1050"/>
      <c r="CE119" s="1050"/>
      <c r="CF119" s="1051"/>
      <c r="CG119" s="1052"/>
      <c r="CH119" s="1052"/>
      <c r="CI119" s="1052"/>
      <c r="CJ119" s="1053"/>
      <c r="CK119" s="999"/>
      <c r="CL119" s="1000"/>
      <c r="CM119" s="1054" t="s">
        <v>470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15069698</v>
      </c>
      <c r="DH119" s="1036"/>
      <c r="DI119" s="1036"/>
      <c r="DJ119" s="1036"/>
      <c r="DK119" s="1037"/>
      <c r="DL119" s="1035">
        <v>12972278</v>
      </c>
      <c r="DM119" s="1036"/>
      <c r="DN119" s="1036"/>
      <c r="DO119" s="1036"/>
      <c r="DP119" s="1037"/>
      <c r="DQ119" s="1035">
        <v>10974444</v>
      </c>
      <c r="DR119" s="1036"/>
      <c r="DS119" s="1036"/>
      <c r="DT119" s="1036"/>
      <c r="DU119" s="1037"/>
      <c r="DV119" s="1038">
        <v>6.4</v>
      </c>
      <c r="DW119" s="1039"/>
      <c r="DX119" s="1039"/>
      <c r="DY119" s="1039"/>
      <c r="DZ119" s="1040"/>
    </row>
    <row r="120" spans="1:130" s="246" customFormat="1" ht="26.25" customHeight="1">
      <c r="A120" s="1111"/>
      <c r="B120" s="998"/>
      <c r="C120" s="968" t="s">
        <v>443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450</v>
      </c>
      <c r="AB120" s="1011"/>
      <c r="AC120" s="1011"/>
      <c r="AD120" s="1011"/>
      <c r="AE120" s="1012"/>
      <c r="AF120" s="1013" t="s">
        <v>445</v>
      </c>
      <c r="AG120" s="1011"/>
      <c r="AH120" s="1011"/>
      <c r="AI120" s="1011"/>
      <c r="AJ120" s="1012"/>
      <c r="AK120" s="1013" t="s">
        <v>127</v>
      </c>
      <c r="AL120" s="1011"/>
      <c r="AM120" s="1011"/>
      <c r="AN120" s="1011"/>
      <c r="AO120" s="1012"/>
      <c r="AP120" s="1014" t="s">
        <v>441</v>
      </c>
      <c r="AQ120" s="1015"/>
      <c r="AR120" s="1015"/>
      <c r="AS120" s="1015"/>
      <c r="AT120" s="1016"/>
      <c r="AU120" s="1041" t="s">
        <v>471</v>
      </c>
      <c r="AV120" s="1042"/>
      <c r="AW120" s="1042"/>
      <c r="AX120" s="1042"/>
      <c r="AY120" s="1043"/>
      <c r="AZ120" s="992" t="s">
        <v>472</v>
      </c>
      <c r="BA120" s="941"/>
      <c r="BB120" s="941"/>
      <c r="BC120" s="941"/>
      <c r="BD120" s="941"/>
      <c r="BE120" s="941"/>
      <c r="BF120" s="941"/>
      <c r="BG120" s="941"/>
      <c r="BH120" s="941"/>
      <c r="BI120" s="941"/>
      <c r="BJ120" s="941"/>
      <c r="BK120" s="941"/>
      <c r="BL120" s="941"/>
      <c r="BM120" s="941"/>
      <c r="BN120" s="941"/>
      <c r="BO120" s="941"/>
      <c r="BP120" s="942"/>
      <c r="BQ120" s="978">
        <v>59684807</v>
      </c>
      <c r="BR120" s="979"/>
      <c r="BS120" s="979"/>
      <c r="BT120" s="979"/>
      <c r="BU120" s="979"/>
      <c r="BV120" s="979">
        <v>70131784</v>
      </c>
      <c r="BW120" s="979"/>
      <c r="BX120" s="979"/>
      <c r="BY120" s="979"/>
      <c r="BZ120" s="979"/>
      <c r="CA120" s="979">
        <v>76382733</v>
      </c>
      <c r="CB120" s="979"/>
      <c r="CC120" s="979"/>
      <c r="CD120" s="979"/>
      <c r="CE120" s="979"/>
      <c r="CF120" s="993">
        <v>44.8</v>
      </c>
      <c r="CG120" s="994"/>
      <c r="CH120" s="994"/>
      <c r="CI120" s="994"/>
      <c r="CJ120" s="994"/>
      <c r="CK120" s="1059" t="s">
        <v>473</v>
      </c>
      <c r="CL120" s="1060"/>
      <c r="CM120" s="1060"/>
      <c r="CN120" s="1060"/>
      <c r="CO120" s="1061"/>
      <c r="CP120" s="1067" t="s">
        <v>474</v>
      </c>
      <c r="CQ120" s="1068"/>
      <c r="CR120" s="1068"/>
      <c r="CS120" s="1068"/>
      <c r="CT120" s="1068"/>
      <c r="CU120" s="1068"/>
      <c r="CV120" s="1068"/>
      <c r="CW120" s="1068"/>
      <c r="CX120" s="1068"/>
      <c r="CY120" s="1068"/>
      <c r="CZ120" s="1068"/>
      <c r="DA120" s="1068"/>
      <c r="DB120" s="1068"/>
      <c r="DC120" s="1068"/>
      <c r="DD120" s="1068"/>
      <c r="DE120" s="1068"/>
      <c r="DF120" s="1069"/>
      <c r="DG120" s="978">
        <v>108518932</v>
      </c>
      <c r="DH120" s="979"/>
      <c r="DI120" s="979"/>
      <c r="DJ120" s="979"/>
      <c r="DK120" s="979"/>
      <c r="DL120" s="979">
        <v>105236918</v>
      </c>
      <c r="DM120" s="979"/>
      <c r="DN120" s="979"/>
      <c r="DO120" s="979"/>
      <c r="DP120" s="979"/>
      <c r="DQ120" s="979">
        <v>100300523</v>
      </c>
      <c r="DR120" s="979"/>
      <c r="DS120" s="979"/>
      <c r="DT120" s="979"/>
      <c r="DU120" s="979"/>
      <c r="DV120" s="980">
        <v>58.8</v>
      </c>
      <c r="DW120" s="980"/>
      <c r="DX120" s="980"/>
      <c r="DY120" s="980"/>
      <c r="DZ120" s="981"/>
    </row>
    <row r="121" spans="1:130" s="246" customFormat="1" ht="26.25" customHeight="1">
      <c r="A121" s="1111"/>
      <c r="B121" s="998"/>
      <c r="C121" s="1019" t="s">
        <v>475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441</v>
      </c>
      <c r="AB121" s="1011"/>
      <c r="AC121" s="1011"/>
      <c r="AD121" s="1011"/>
      <c r="AE121" s="1012"/>
      <c r="AF121" s="1013" t="s">
        <v>441</v>
      </c>
      <c r="AG121" s="1011"/>
      <c r="AH121" s="1011"/>
      <c r="AI121" s="1011"/>
      <c r="AJ121" s="1012"/>
      <c r="AK121" s="1013" t="s">
        <v>457</v>
      </c>
      <c r="AL121" s="1011"/>
      <c r="AM121" s="1011"/>
      <c r="AN121" s="1011"/>
      <c r="AO121" s="1012"/>
      <c r="AP121" s="1014" t="s">
        <v>457</v>
      </c>
      <c r="AQ121" s="1015"/>
      <c r="AR121" s="1015"/>
      <c r="AS121" s="1015"/>
      <c r="AT121" s="1016"/>
      <c r="AU121" s="1044"/>
      <c r="AV121" s="1045"/>
      <c r="AW121" s="1045"/>
      <c r="AX121" s="1045"/>
      <c r="AY121" s="1046"/>
      <c r="AZ121" s="1001" t="s">
        <v>476</v>
      </c>
      <c r="BA121" s="1002"/>
      <c r="BB121" s="1002"/>
      <c r="BC121" s="1002"/>
      <c r="BD121" s="1002"/>
      <c r="BE121" s="1002"/>
      <c r="BF121" s="1002"/>
      <c r="BG121" s="1002"/>
      <c r="BH121" s="1002"/>
      <c r="BI121" s="1002"/>
      <c r="BJ121" s="1002"/>
      <c r="BK121" s="1002"/>
      <c r="BL121" s="1002"/>
      <c r="BM121" s="1002"/>
      <c r="BN121" s="1002"/>
      <c r="BO121" s="1002"/>
      <c r="BP121" s="1003"/>
      <c r="BQ121" s="971">
        <v>71399194</v>
      </c>
      <c r="BR121" s="972"/>
      <c r="BS121" s="972"/>
      <c r="BT121" s="972"/>
      <c r="BU121" s="972"/>
      <c r="BV121" s="972">
        <v>70595738</v>
      </c>
      <c r="BW121" s="972"/>
      <c r="BX121" s="972"/>
      <c r="BY121" s="972"/>
      <c r="BZ121" s="972"/>
      <c r="CA121" s="972">
        <v>67968490</v>
      </c>
      <c r="CB121" s="972"/>
      <c r="CC121" s="972"/>
      <c r="CD121" s="972"/>
      <c r="CE121" s="972"/>
      <c r="CF121" s="966">
        <v>39.799999999999997</v>
      </c>
      <c r="CG121" s="967"/>
      <c r="CH121" s="967"/>
      <c r="CI121" s="967"/>
      <c r="CJ121" s="967"/>
      <c r="CK121" s="1062"/>
      <c r="CL121" s="1063"/>
      <c r="CM121" s="1063"/>
      <c r="CN121" s="1063"/>
      <c r="CO121" s="1064"/>
      <c r="CP121" s="1072" t="s">
        <v>477</v>
      </c>
      <c r="CQ121" s="1073"/>
      <c r="CR121" s="1073"/>
      <c r="CS121" s="1073"/>
      <c r="CT121" s="1073"/>
      <c r="CU121" s="1073"/>
      <c r="CV121" s="1073"/>
      <c r="CW121" s="1073"/>
      <c r="CX121" s="1073"/>
      <c r="CY121" s="1073"/>
      <c r="CZ121" s="1073"/>
      <c r="DA121" s="1073"/>
      <c r="DB121" s="1073"/>
      <c r="DC121" s="1073"/>
      <c r="DD121" s="1073"/>
      <c r="DE121" s="1073"/>
      <c r="DF121" s="1074"/>
      <c r="DG121" s="971">
        <v>507598</v>
      </c>
      <c r="DH121" s="972"/>
      <c r="DI121" s="972"/>
      <c r="DJ121" s="972"/>
      <c r="DK121" s="972"/>
      <c r="DL121" s="972">
        <v>515871</v>
      </c>
      <c r="DM121" s="972"/>
      <c r="DN121" s="972"/>
      <c r="DO121" s="972"/>
      <c r="DP121" s="972"/>
      <c r="DQ121" s="972">
        <v>519208</v>
      </c>
      <c r="DR121" s="972"/>
      <c r="DS121" s="972"/>
      <c r="DT121" s="972"/>
      <c r="DU121" s="972"/>
      <c r="DV121" s="973">
        <v>0.3</v>
      </c>
      <c r="DW121" s="973"/>
      <c r="DX121" s="973"/>
      <c r="DY121" s="973"/>
      <c r="DZ121" s="974"/>
    </row>
    <row r="122" spans="1:130" s="246" customFormat="1" ht="26.25" customHeight="1">
      <c r="A122" s="1111"/>
      <c r="B122" s="998"/>
      <c r="C122" s="968" t="s">
        <v>456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441</v>
      </c>
      <c r="AB122" s="1011"/>
      <c r="AC122" s="1011"/>
      <c r="AD122" s="1011"/>
      <c r="AE122" s="1012"/>
      <c r="AF122" s="1013" t="s">
        <v>457</v>
      </c>
      <c r="AG122" s="1011"/>
      <c r="AH122" s="1011"/>
      <c r="AI122" s="1011"/>
      <c r="AJ122" s="1012"/>
      <c r="AK122" s="1013" t="s">
        <v>441</v>
      </c>
      <c r="AL122" s="1011"/>
      <c r="AM122" s="1011"/>
      <c r="AN122" s="1011"/>
      <c r="AO122" s="1012"/>
      <c r="AP122" s="1014" t="s">
        <v>127</v>
      </c>
      <c r="AQ122" s="1015"/>
      <c r="AR122" s="1015"/>
      <c r="AS122" s="1015"/>
      <c r="AT122" s="1016"/>
      <c r="AU122" s="1044"/>
      <c r="AV122" s="1045"/>
      <c r="AW122" s="1045"/>
      <c r="AX122" s="1045"/>
      <c r="AY122" s="1046"/>
      <c r="AZ122" s="1026" t="s">
        <v>478</v>
      </c>
      <c r="BA122" s="1017"/>
      <c r="BB122" s="1017"/>
      <c r="BC122" s="1017"/>
      <c r="BD122" s="1017"/>
      <c r="BE122" s="1017"/>
      <c r="BF122" s="1017"/>
      <c r="BG122" s="1017"/>
      <c r="BH122" s="1017"/>
      <c r="BI122" s="1017"/>
      <c r="BJ122" s="1017"/>
      <c r="BK122" s="1017"/>
      <c r="BL122" s="1017"/>
      <c r="BM122" s="1017"/>
      <c r="BN122" s="1017"/>
      <c r="BO122" s="1017"/>
      <c r="BP122" s="1018"/>
      <c r="BQ122" s="1049">
        <v>350565182</v>
      </c>
      <c r="BR122" s="1050"/>
      <c r="BS122" s="1050"/>
      <c r="BT122" s="1050"/>
      <c r="BU122" s="1050"/>
      <c r="BV122" s="1050">
        <v>358291659</v>
      </c>
      <c r="BW122" s="1050"/>
      <c r="BX122" s="1050"/>
      <c r="BY122" s="1050"/>
      <c r="BZ122" s="1050"/>
      <c r="CA122" s="1050">
        <v>369715955</v>
      </c>
      <c r="CB122" s="1050"/>
      <c r="CC122" s="1050"/>
      <c r="CD122" s="1050"/>
      <c r="CE122" s="1050"/>
      <c r="CF122" s="1070">
        <v>216.7</v>
      </c>
      <c r="CG122" s="1071"/>
      <c r="CH122" s="1071"/>
      <c r="CI122" s="1071"/>
      <c r="CJ122" s="1071"/>
      <c r="CK122" s="1062"/>
      <c r="CL122" s="1063"/>
      <c r="CM122" s="1063"/>
      <c r="CN122" s="1063"/>
      <c r="CO122" s="1064"/>
      <c r="CP122" s="1072" t="s">
        <v>479</v>
      </c>
      <c r="CQ122" s="1073"/>
      <c r="CR122" s="1073"/>
      <c r="CS122" s="1073"/>
      <c r="CT122" s="1073"/>
      <c r="CU122" s="1073"/>
      <c r="CV122" s="1073"/>
      <c r="CW122" s="1073"/>
      <c r="CX122" s="1073"/>
      <c r="CY122" s="1073"/>
      <c r="CZ122" s="1073"/>
      <c r="DA122" s="1073"/>
      <c r="DB122" s="1073"/>
      <c r="DC122" s="1073"/>
      <c r="DD122" s="1073"/>
      <c r="DE122" s="1073"/>
      <c r="DF122" s="1074"/>
      <c r="DG122" s="971">
        <v>407946</v>
      </c>
      <c r="DH122" s="972"/>
      <c r="DI122" s="972"/>
      <c r="DJ122" s="972"/>
      <c r="DK122" s="972"/>
      <c r="DL122" s="972">
        <v>344017</v>
      </c>
      <c r="DM122" s="972"/>
      <c r="DN122" s="972"/>
      <c r="DO122" s="972"/>
      <c r="DP122" s="972"/>
      <c r="DQ122" s="972">
        <v>372491</v>
      </c>
      <c r="DR122" s="972"/>
      <c r="DS122" s="972"/>
      <c r="DT122" s="972"/>
      <c r="DU122" s="972"/>
      <c r="DV122" s="973">
        <v>0.2</v>
      </c>
      <c r="DW122" s="973"/>
      <c r="DX122" s="973"/>
      <c r="DY122" s="973"/>
      <c r="DZ122" s="974"/>
    </row>
    <row r="123" spans="1:130" s="246" customFormat="1" ht="26.25" customHeight="1">
      <c r="A123" s="1111"/>
      <c r="B123" s="998"/>
      <c r="C123" s="968" t="s">
        <v>463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445</v>
      </c>
      <c r="AB123" s="1011"/>
      <c r="AC123" s="1011"/>
      <c r="AD123" s="1011"/>
      <c r="AE123" s="1012"/>
      <c r="AF123" s="1013" t="s">
        <v>441</v>
      </c>
      <c r="AG123" s="1011"/>
      <c r="AH123" s="1011"/>
      <c r="AI123" s="1011"/>
      <c r="AJ123" s="1012"/>
      <c r="AK123" s="1013" t="s">
        <v>450</v>
      </c>
      <c r="AL123" s="1011"/>
      <c r="AM123" s="1011"/>
      <c r="AN123" s="1011"/>
      <c r="AO123" s="1012"/>
      <c r="AP123" s="1014" t="s">
        <v>457</v>
      </c>
      <c r="AQ123" s="1015"/>
      <c r="AR123" s="1015"/>
      <c r="AS123" s="1015"/>
      <c r="AT123" s="1016"/>
      <c r="AU123" s="1047"/>
      <c r="AV123" s="1048"/>
      <c r="AW123" s="1048"/>
      <c r="AX123" s="1048"/>
      <c r="AY123" s="1048"/>
      <c r="AZ123" s="277" t="s">
        <v>183</v>
      </c>
      <c r="BA123" s="277"/>
      <c r="BB123" s="277"/>
      <c r="BC123" s="277"/>
      <c r="BD123" s="277"/>
      <c r="BE123" s="277"/>
      <c r="BF123" s="277"/>
      <c r="BG123" s="277"/>
      <c r="BH123" s="277"/>
      <c r="BI123" s="277"/>
      <c r="BJ123" s="277"/>
      <c r="BK123" s="277"/>
      <c r="BL123" s="277"/>
      <c r="BM123" s="277"/>
      <c r="BN123" s="277"/>
      <c r="BO123" s="1027" t="s">
        <v>480</v>
      </c>
      <c r="BP123" s="1058"/>
      <c r="BQ123" s="1117">
        <v>481649183</v>
      </c>
      <c r="BR123" s="1118"/>
      <c r="BS123" s="1118"/>
      <c r="BT123" s="1118"/>
      <c r="BU123" s="1118"/>
      <c r="BV123" s="1118">
        <v>499019181</v>
      </c>
      <c r="BW123" s="1118"/>
      <c r="BX123" s="1118"/>
      <c r="BY123" s="1118"/>
      <c r="BZ123" s="1118"/>
      <c r="CA123" s="1118">
        <v>514067178</v>
      </c>
      <c r="CB123" s="1118"/>
      <c r="CC123" s="1118"/>
      <c r="CD123" s="1118"/>
      <c r="CE123" s="1118"/>
      <c r="CF123" s="1051"/>
      <c r="CG123" s="1052"/>
      <c r="CH123" s="1052"/>
      <c r="CI123" s="1052"/>
      <c r="CJ123" s="1053"/>
      <c r="CK123" s="1062"/>
      <c r="CL123" s="1063"/>
      <c r="CM123" s="1063"/>
      <c r="CN123" s="1063"/>
      <c r="CO123" s="1064"/>
      <c r="CP123" s="1072" t="s">
        <v>481</v>
      </c>
      <c r="CQ123" s="1073"/>
      <c r="CR123" s="1073"/>
      <c r="CS123" s="1073"/>
      <c r="CT123" s="1073"/>
      <c r="CU123" s="1073"/>
      <c r="CV123" s="1073"/>
      <c r="CW123" s="1073"/>
      <c r="CX123" s="1073"/>
      <c r="CY123" s="1073"/>
      <c r="CZ123" s="1073"/>
      <c r="DA123" s="1073"/>
      <c r="DB123" s="1073"/>
      <c r="DC123" s="1073"/>
      <c r="DD123" s="1073"/>
      <c r="DE123" s="1073"/>
      <c r="DF123" s="1074"/>
      <c r="DG123" s="1010">
        <v>218132</v>
      </c>
      <c r="DH123" s="1011"/>
      <c r="DI123" s="1011"/>
      <c r="DJ123" s="1011"/>
      <c r="DK123" s="1012"/>
      <c r="DL123" s="1013">
        <v>212992</v>
      </c>
      <c r="DM123" s="1011"/>
      <c r="DN123" s="1011"/>
      <c r="DO123" s="1011"/>
      <c r="DP123" s="1012"/>
      <c r="DQ123" s="1013">
        <v>212692</v>
      </c>
      <c r="DR123" s="1011"/>
      <c r="DS123" s="1011"/>
      <c r="DT123" s="1011"/>
      <c r="DU123" s="1012"/>
      <c r="DV123" s="1014">
        <v>0.1</v>
      </c>
      <c r="DW123" s="1015"/>
      <c r="DX123" s="1015"/>
      <c r="DY123" s="1015"/>
      <c r="DZ123" s="1016"/>
    </row>
    <row r="124" spans="1:130" s="246" customFormat="1" ht="26.25" customHeight="1" thickBot="1">
      <c r="A124" s="1111"/>
      <c r="B124" s="998"/>
      <c r="C124" s="968" t="s">
        <v>466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441</v>
      </c>
      <c r="AB124" s="1011"/>
      <c r="AC124" s="1011"/>
      <c r="AD124" s="1011"/>
      <c r="AE124" s="1012"/>
      <c r="AF124" s="1013" t="s">
        <v>441</v>
      </c>
      <c r="AG124" s="1011"/>
      <c r="AH124" s="1011"/>
      <c r="AI124" s="1011"/>
      <c r="AJ124" s="1012"/>
      <c r="AK124" s="1013" t="s">
        <v>441</v>
      </c>
      <c r="AL124" s="1011"/>
      <c r="AM124" s="1011"/>
      <c r="AN124" s="1011"/>
      <c r="AO124" s="1012"/>
      <c r="AP124" s="1014" t="s">
        <v>445</v>
      </c>
      <c r="AQ124" s="1015"/>
      <c r="AR124" s="1015"/>
      <c r="AS124" s="1015"/>
      <c r="AT124" s="1016"/>
      <c r="AU124" s="1113" t="s">
        <v>482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13.5</v>
      </c>
      <c r="BR124" s="1080"/>
      <c r="BS124" s="1080"/>
      <c r="BT124" s="1080"/>
      <c r="BU124" s="1080"/>
      <c r="BV124" s="1080">
        <v>18.3</v>
      </c>
      <c r="BW124" s="1080"/>
      <c r="BX124" s="1080"/>
      <c r="BY124" s="1080"/>
      <c r="BZ124" s="1080"/>
      <c r="CA124" s="1080">
        <v>9.3000000000000007</v>
      </c>
      <c r="CB124" s="1080"/>
      <c r="CC124" s="1080"/>
      <c r="CD124" s="1080"/>
      <c r="CE124" s="1080"/>
      <c r="CF124" s="1081"/>
      <c r="CG124" s="1082"/>
      <c r="CH124" s="1082"/>
      <c r="CI124" s="1082"/>
      <c r="CJ124" s="1083"/>
      <c r="CK124" s="1065"/>
      <c r="CL124" s="1065"/>
      <c r="CM124" s="1065"/>
      <c r="CN124" s="1065"/>
      <c r="CO124" s="1066"/>
      <c r="CP124" s="1072" t="s">
        <v>483</v>
      </c>
      <c r="CQ124" s="1073"/>
      <c r="CR124" s="1073"/>
      <c r="CS124" s="1073"/>
      <c r="CT124" s="1073"/>
      <c r="CU124" s="1073"/>
      <c r="CV124" s="1073"/>
      <c r="CW124" s="1073"/>
      <c r="CX124" s="1073"/>
      <c r="CY124" s="1073"/>
      <c r="CZ124" s="1073"/>
      <c r="DA124" s="1073"/>
      <c r="DB124" s="1073"/>
      <c r="DC124" s="1073"/>
      <c r="DD124" s="1073"/>
      <c r="DE124" s="1073"/>
      <c r="DF124" s="1074"/>
      <c r="DG124" s="1057">
        <v>424951</v>
      </c>
      <c r="DH124" s="1036"/>
      <c r="DI124" s="1036"/>
      <c r="DJ124" s="1036"/>
      <c r="DK124" s="1037"/>
      <c r="DL124" s="1035">
        <v>249</v>
      </c>
      <c r="DM124" s="1036"/>
      <c r="DN124" s="1036"/>
      <c r="DO124" s="1036"/>
      <c r="DP124" s="1037"/>
      <c r="DQ124" s="1035" t="s">
        <v>127</v>
      </c>
      <c r="DR124" s="1036"/>
      <c r="DS124" s="1036"/>
      <c r="DT124" s="1036"/>
      <c r="DU124" s="1037"/>
      <c r="DV124" s="1038" t="s">
        <v>441</v>
      </c>
      <c r="DW124" s="1039"/>
      <c r="DX124" s="1039"/>
      <c r="DY124" s="1039"/>
      <c r="DZ124" s="1040"/>
    </row>
    <row r="125" spans="1:130" s="246" customFormat="1" ht="26.25" customHeight="1">
      <c r="A125" s="1111"/>
      <c r="B125" s="998"/>
      <c r="C125" s="968" t="s">
        <v>468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127</v>
      </c>
      <c r="AB125" s="1011"/>
      <c r="AC125" s="1011"/>
      <c r="AD125" s="1011"/>
      <c r="AE125" s="1012"/>
      <c r="AF125" s="1013" t="s">
        <v>127</v>
      </c>
      <c r="AG125" s="1011"/>
      <c r="AH125" s="1011"/>
      <c r="AI125" s="1011"/>
      <c r="AJ125" s="1012"/>
      <c r="AK125" s="1013" t="s">
        <v>127</v>
      </c>
      <c r="AL125" s="1011"/>
      <c r="AM125" s="1011"/>
      <c r="AN125" s="1011"/>
      <c r="AO125" s="1012"/>
      <c r="AP125" s="1014" t="s">
        <v>127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484</v>
      </c>
      <c r="CL125" s="1060"/>
      <c r="CM125" s="1060"/>
      <c r="CN125" s="1060"/>
      <c r="CO125" s="1061"/>
      <c r="CP125" s="992" t="s">
        <v>485</v>
      </c>
      <c r="CQ125" s="941"/>
      <c r="CR125" s="941"/>
      <c r="CS125" s="941"/>
      <c r="CT125" s="941"/>
      <c r="CU125" s="941"/>
      <c r="CV125" s="941"/>
      <c r="CW125" s="941"/>
      <c r="CX125" s="941"/>
      <c r="CY125" s="941"/>
      <c r="CZ125" s="941"/>
      <c r="DA125" s="941"/>
      <c r="DB125" s="941"/>
      <c r="DC125" s="941"/>
      <c r="DD125" s="941"/>
      <c r="DE125" s="941"/>
      <c r="DF125" s="942"/>
      <c r="DG125" s="978" t="s">
        <v>127</v>
      </c>
      <c r="DH125" s="979"/>
      <c r="DI125" s="979"/>
      <c r="DJ125" s="979"/>
      <c r="DK125" s="979"/>
      <c r="DL125" s="979" t="s">
        <v>441</v>
      </c>
      <c r="DM125" s="979"/>
      <c r="DN125" s="979"/>
      <c r="DO125" s="979"/>
      <c r="DP125" s="979"/>
      <c r="DQ125" s="979" t="s">
        <v>127</v>
      </c>
      <c r="DR125" s="979"/>
      <c r="DS125" s="979"/>
      <c r="DT125" s="979"/>
      <c r="DU125" s="979"/>
      <c r="DV125" s="980" t="s">
        <v>127</v>
      </c>
      <c r="DW125" s="980"/>
      <c r="DX125" s="980"/>
      <c r="DY125" s="980"/>
      <c r="DZ125" s="981"/>
    </row>
    <row r="126" spans="1:130" s="246" customFormat="1" ht="26.25" customHeight="1" thickBot="1">
      <c r="A126" s="1111"/>
      <c r="B126" s="998"/>
      <c r="C126" s="968" t="s">
        <v>470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1696948</v>
      </c>
      <c r="AB126" s="1011"/>
      <c r="AC126" s="1011"/>
      <c r="AD126" s="1011"/>
      <c r="AE126" s="1012"/>
      <c r="AF126" s="1013">
        <v>1671969</v>
      </c>
      <c r="AG126" s="1011"/>
      <c r="AH126" s="1011"/>
      <c r="AI126" s="1011"/>
      <c r="AJ126" s="1012"/>
      <c r="AK126" s="1013">
        <v>1646987</v>
      </c>
      <c r="AL126" s="1011"/>
      <c r="AM126" s="1011"/>
      <c r="AN126" s="1011"/>
      <c r="AO126" s="1012"/>
      <c r="AP126" s="1014">
        <v>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486</v>
      </c>
      <c r="CQ126" s="1002"/>
      <c r="CR126" s="1002"/>
      <c r="CS126" s="1002"/>
      <c r="CT126" s="1002"/>
      <c r="CU126" s="1002"/>
      <c r="CV126" s="1002"/>
      <c r="CW126" s="1002"/>
      <c r="CX126" s="1002"/>
      <c r="CY126" s="1002"/>
      <c r="CZ126" s="1002"/>
      <c r="DA126" s="1002"/>
      <c r="DB126" s="1002"/>
      <c r="DC126" s="1002"/>
      <c r="DD126" s="1002"/>
      <c r="DE126" s="1002"/>
      <c r="DF126" s="1003"/>
      <c r="DG126" s="971" t="s">
        <v>441</v>
      </c>
      <c r="DH126" s="972"/>
      <c r="DI126" s="972"/>
      <c r="DJ126" s="972"/>
      <c r="DK126" s="972"/>
      <c r="DL126" s="972" t="s">
        <v>127</v>
      </c>
      <c r="DM126" s="972"/>
      <c r="DN126" s="972"/>
      <c r="DO126" s="972"/>
      <c r="DP126" s="972"/>
      <c r="DQ126" s="972" t="s">
        <v>441</v>
      </c>
      <c r="DR126" s="972"/>
      <c r="DS126" s="972"/>
      <c r="DT126" s="972"/>
      <c r="DU126" s="972"/>
      <c r="DV126" s="973" t="s">
        <v>441</v>
      </c>
      <c r="DW126" s="973"/>
      <c r="DX126" s="973"/>
      <c r="DY126" s="973"/>
      <c r="DZ126" s="974"/>
    </row>
    <row r="127" spans="1:130" s="246" customFormat="1" ht="26.25" customHeight="1">
      <c r="A127" s="1112"/>
      <c r="B127" s="1000"/>
      <c r="C127" s="1054" t="s">
        <v>487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1509724</v>
      </c>
      <c r="AB127" s="1011"/>
      <c r="AC127" s="1011"/>
      <c r="AD127" s="1011"/>
      <c r="AE127" s="1012"/>
      <c r="AF127" s="1013">
        <v>1405946</v>
      </c>
      <c r="AG127" s="1011"/>
      <c r="AH127" s="1011"/>
      <c r="AI127" s="1011"/>
      <c r="AJ127" s="1012"/>
      <c r="AK127" s="1013">
        <v>1311071</v>
      </c>
      <c r="AL127" s="1011"/>
      <c r="AM127" s="1011"/>
      <c r="AN127" s="1011"/>
      <c r="AO127" s="1012"/>
      <c r="AP127" s="1014">
        <v>0.8</v>
      </c>
      <c r="AQ127" s="1015"/>
      <c r="AR127" s="1015"/>
      <c r="AS127" s="1015"/>
      <c r="AT127" s="1016"/>
      <c r="AU127" s="282"/>
      <c r="AV127" s="282"/>
      <c r="AW127" s="282"/>
      <c r="AX127" s="1084" t="s">
        <v>488</v>
      </c>
      <c r="AY127" s="1085"/>
      <c r="AZ127" s="1085"/>
      <c r="BA127" s="1085"/>
      <c r="BB127" s="1085"/>
      <c r="BC127" s="1085"/>
      <c r="BD127" s="1085"/>
      <c r="BE127" s="1086"/>
      <c r="BF127" s="1087" t="s">
        <v>489</v>
      </c>
      <c r="BG127" s="1085"/>
      <c r="BH127" s="1085"/>
      <c r="BI127" s="1085"/>
      <c r="BJ127" s="1085"/>
      <c r="BK127" s="1085"/>
      <c r="BL127" s="1086"/>
      <c r="BM127" s="1087" t="s">
        <v>490</v>
      </c>
      <c r="BN127" s="1085"/>
      <c r="BO127" s="1085"/>
      <c r="BP127" s="1085"/>
      <c r="BQ127" s="1085"/>
      <c r="BR127" s="1085"/>
      <c r="BS127" s="1086"/>
      <c r="BT127" s="1087" t="s">
        <v>491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492</v>
      </c>
      <c r="CQ127" s="1002"/>
      <c r="CR127" s="1002"/>
      <c r="CS127" s="1002"/>
      <c r="CT127" s="1002"/>
      <c r="CU127" s="1002"/>
      <c r="CV127" s="1002"/>
      <c r="CW127" s="1002"/>
      <c r="CX127" s="1002"/>
      <c r="CY127" s="1002"/>
      <c r="CZ127" s="1002"/>
      <c r="DA127" s="1002"/>
      <c r="DB127" s="1002"/>
      <c r="DC127" s="1002"/>
      <c r="DD127" s="1002"/>
      <c r="DE127" s="1002"/>
      <c r="DF127" s="1003"/>
      <c r="DG127" s="971">
        <v>959463</v>
      </c>
      <c r="DH127" s="972"/>
      <c r="DI127" s="972"/>
      <c r="DJ127" s="972"/>
      <c r="DK127" s="972"/>
      <c r="DL127" s="972">
        <v>1161804</v>
      </c>
      <c r="DM127" s="972"/>
      <c r="DN127" s="972"/>
      <c r="DO127" s="972"/>
      <c r="DP127" s="972"/>
      <c r="DQ127" s="972">
        <v>1406974</v>
      </c>
      <c r="DR127" s="972"/>
      <c r="DS127" s="972"/>
      <c r="DT127" s="972"/>
      <c r="DU127" s="972"/>
      <c r="DV127" s="973">
        <v>0.8</v>
      </c>
      <c r="DW127" s="973"/>
      <c r="DX127" s="973"/>
      <c r="DY127" s="973"/>
      <c r="DZ127" s="974"/>
    </row>
    <row r="128" spans="1:130" s="246" customFormat="1" ht="26.25" customHeight="1" thickBot="1">
      <c r="A128" s="1095" t="s">
        <v>493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494</v>
      </c>
      <c r="X128" s="1097"/>
      <c r="Y128" s="1097"/>
      <c r="Z128" s="1098"/>
      <c r="AA128" s="1099">
        <v>6580727</v>
      </c>
      <c r="AB128" s="1100"/>
      <c r="AC128" s="1100"/>
      <c r="AD128" s="1100"/>
      <c r="AE128" s="1101"/>
      <c r="AF128" s="1102">
        <v>6392255</v>
      </c>
      <c r="AG128" s="1100"/>
      <c r="AH128" s="1100"/>
      <c r="AI128" s="1100"/>
      <c r="AJ128" s="1101"/>
      <c r="AK128" s="1102">
        <v>6281016</v>
      </c>
      <c r="AL128" s="1100"/>
      <c r="AM128" s="1100"/>
      <c r="AN128" s="1100"/>
      <c r="AO128" s="1101"/>
      <c r="AP128" s="1103"/>
      <c r="AQ128" s="1104"/>
      <c r="AR128" s="1104"/>
      <c r="AS128" s="1104"/>
      <c r="AT128" s="1105"/>
      <c r="AU128" s="282"/>
      <c r="AV128" s="282"/>
      <c r="AW128" s="282"/>
      <c r="AX128" s="940" t="s">
        <v>495</v>
      </c>
      <c r="AY128" s="941"/>
      <c r="AZ128" s="941"/>
      <c r="BA128" s="941"/>
      <c r="BB128" s="941"/>
      <c r="BC128" s="941"/>
      <c r="BD128" s="941"/>
      <c r="BE128" s="942"/>
      <c r="BF128" s="1106" t="s">
        <v>127</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496</v>
      </c>
      <c r="CQ128" s="1089"/>
      <c r="CR128" s="1089"/>
      <c r="CS128" s="1089"/>
      <c r="CT128" s="1089"/>
      <c r="CU128" s="1089"/>
      <c r="CV128" s="1089"/>
      <c r="CW128" s="1089"/>
      <c r="CX128" s="1089"/>
      <c r="CY128" s="1089"/>
      <c r="CZ128" s="1089"/>
      <c r="DA128" s="1089"/>
      <c r="DB128" s="1089"/>
      <c r="DC128" s="1089"/>
      <c r="DD128" s="1089"/>
      <c r="DE128" s="1089"/>
      <c r="DF128" s="1090"/>
      <c r="DG128" s="1091">
        <v>66122</v>
      </c>
      <c r="DH128" s="1092"/>
      <c r="DI128" s="1092"/>
      <c r="DJ128" s="1092"/>
      <c r="DK128" s="1092"/>
      <c r="DL128" s="1092">
        <v>64245</v>
      </c>
      <c r="DM128" s="1092"/>
      <c r="DN128" s="1092"/>
      <c r="DO128" s="1092"/>
      <c r="DP128" s="1092"/>
      <c r="DQ128" s="1092">
        <v>26084</v>
      </c>
      <c r="DR128" s="1092"/>
      <c r="DS128" s="1092"/>
      <c r="DT128" s="1092"/>
      <c r="DU128" s="1092"/>
      <c r="DV128" s="1093">
        <v>0</v>
      </c>
      <c r="DW128" s="1093"/>
      <c r="DX128" s="1093"/>
      <c r="DY128" s="1093"/>
      <c r="DZ128" s="1094"/>
    </row>
    <row r="129" spans="1:131" s="246" customFormat="1" ht="26.25" customHeight="1">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497</v>
      </c>
      <c r="X129" s="1126"/>
      <c r="Y129" s="1126"/>
      <c r="Z129" s="1127"/>
      <c r="AA129" s="1010">
        <v>166755651</v>
      </c>
      <c r="AB129" s="1011"/>
      <c r="AC129" s="1011"/>
      <c r="AD129" s="1011"/>
      <c r="AE129" s="1012"/>
      <c r="AF129" s="1013">
        <v>193596215</v>
      </c>
      <c r="AG129" s="1011"/>
      <c r="AH129" s="1011"/>
      <c r="AI129" s="1011"/>
      <c r="AJ129" s="1012"/>
      <c r="AK129" s="1013">
        <v>195312723</v>
      </c>
      <c r="AL129" s="1011"/>
      <c r="AM129" s="1011"/>
      <c r="AN129" s="1011"/>
      <c r="AO129" s="1012"/>
      <c r="AP129" s="1128"/>
      <c r="AQ129" s="1129"/>
      <c r="AR129" s="1129"/>
      <c r="AS129" s="1129"/>
      <c r="AT129" s="1130"/>
      <c r="AU129" s="284"/>
      <c r="AV129" s="284"/>
      <c r="AW129" s="284"/>
      <c r="AX129" s="1119" t="s">
        <v>498</v>
      </c>
      <c r="AY129" s="1002"/>
      <c r="AZ129" s="1002"/>
      <c r="BA129" s="1002"/>
      <c r="BB129" s="1002"/>
      <c r="BC129" s="1002"/>
      <c r="BD129" s="1002"/>
      <c r="BE129" s="1003"/>
      <c r="BF129" s="1120" t="s">
        <v>499</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500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501</v>
      </c>
      <c r="X130" s="1126"/>
      <c r="Y130" s="1126"/>
      <c r="Z130" s="1127"/>
      <c r="AA130" s="1010">
        <v>24375532</v>
      </c>
      <c r="AB130" s="1011"/>
      <c r="AC130" s="1011"/>
      <c r="AD130" s="1011"/>
      <c r="AE130" s="1012"/>
      <c r="AF130" s="1013">
        <v>24624111</v>
      </c>
      <c r="AG130" s="1011"/>
      <c r="AH130" s="1011"/>
      <c r="AI130" s="1011"/>
      <c r="AJ130" s="1012"/>
      <c r="AK130" s="1013">
        <v>24690564</v>
      </c>
      <c r="AL130" s="1011"/>
      <c r="AM130" s="1011"/>
      <c r="AN130" s="1011"/>
      <c r="AO130" s="1012"/>
      <c r="AP130" s="1128"/>
      <c r="AQ130" s="1129"/>
      <c r="AR130" s="1129"/>
      <c r="AS130" s="1129"/>
      <c r="AT130" s="1130"/>
      <c r="AU130" s="284"/>
      <c r="AV130" s="284"/>
      <c r="AW130" s="284"/>
      <c r="AX130" s="1119" t="s">
        <v>502</v>
      </c>
      <c r="AY130" s="1002"/>
      <c r="AZ130" s="1002"/>
      <c r="BA130" s="1002"/>
      <c r="BB130" s="1002"/>
      <c r="BC130" s="1002"/>
      <c r="BD130" s="1002"/>
      <c r="BE130" s="1003"/>
      <c r="BF130" s="1156">
        <v>6.3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503</v>
      </c>
      <c r="X131" s="1164"/>
      <c r="Y131" s="1164"/>
      <c r="Z131" s="1165"/>
      <c r="AA131" s="1057">
        <v>142380119</v>
      </c>
      <c r="AB131" s="1036"/>
      <c r="AC131" s="1036"/>
      <c r="AD131" s="1036"/>
      <c r="AE131" s="1037"/>
      <c r="AF131" s="1035">
        <v>168972104</v>
      </c>
      <c r="AG131" s="1036"/>
      <c r="AH131" s="1036"/>
      <c r="AI131" s="1036"/>
      <c r="AJ131" s="1037"/>
      <c r="AK131" s="1035">
        <v>170622159</v>
      </c>
      <c r="AL131" s="1036"/>
      <c r="AM131" s="1036"/>
      <c r="AN131" s="1036"/>
      <c r="AO131" s="1037"/>
      <c r="AP131" s="1166"/>
      <c r="AQ131" s="1167"/>
      <c r="AR131" s="1167"/>
      <c r="AS131" s="1167"/>
      <c r="AT131" s="1168"/>
      <c r="AU131" s="284"/>
      <c r="AV131" s="284"/>
      <c r="AW131" s="284"/>
      <c r="AX131" s="1138" t="s">
        <v>504</v>
      </c>
      <c r="AY131" s="1089"/>
      <c r="AZ131" s="1089"/>
      <c r="BA131" s="1089"/>
      <c r="BB131" s="1089"/>
      <c r="BC131" s="1089"/>
      <c r="BD131" s="1089"/>
      <c r="BE131" s="1090"/>
      <c r="BF131" s="1139">
        <v>9.3000000000000007</v>
      </c>
      <c r="BG131" s="1140"/>
      <c r="BH131" s="1140"/>
      <c r="BI131" s="1140"/>
      <c r="BJ131" s="1140"/>
      <c r="BK131" s="1140"/>
      <c r="BL131" s="1141"/>
      <c r="BM131" s="1139">
        <v>400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505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506</v>
      </c>
      <c r="W132" s="1149"/>
      <c r="X132" s="1149"/>
      <c r="Y132" s="1149"/>
      <c r="Z132" s="1150"/>
      <c r="AA132" s="1151">
        <v>7.1114458049999998</v>
      </c>
      <c r="AB132" s="1152"/>
      <c r="AC132" s="1152"/>
      <c r="AD132" s="1152"/>
      <c r="AE132" s="1153"/>
      <c r="AF132" s="1154">
        <v>5.7333937720000003</v>
      </c>
      <c r="AG132" s="1152"/>
      <c r="AH132" s="1152"/>
      <c r="AI132" s="1152"/>
      <c r="AJ132" s="1153"/>
      <c r="AK132" s="1154">
        <v>6.1272088849999999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507</v>
      </c>
      <c r="W133" s="1132"/>
      <c r="X133" s="1132"/>
      <c r="Y133" s="1132"/>
      <c r="Z133" s="1133"/>
      <c r="AA133" s="1134">
        <v>8.1</v>
      </c>
      <c r="AB133" s="1135"/>
      <c r="AC133" s="1135"/>
      <c r="AD133" s="1135"/>
      <c r="AE133" s="1136"/>
      <c r="AF133" s="1134">
        <v>7</v>
      </c>
      <c r="AG133" s="1135"/>
      <c r="AH133" s="1135"/>
      <c r="AI133" s="1135"/>
      <c r="AJ133" s="1136"/>
      <c r="AK133" s="1134">
        <v>6.3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HRQ3risxcUC+myjVHuzfdwdf2hd2CaFte3vnrEwFpDEvgRACVCXJ/8A4fppCWvRYryKTSww1w2XKYuaHVOr3ww==" saltValue="hFEdCM5lxM/drCXglGmM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kXgZaH+hWqjVvNdSiaaWY0z15wBQLQSvN8pXEX0XHSNJ4qwyPBRfnspSTlvodj0v9RwcDqVU7eIDWcp/zynyVw==" saltValue="L5DMgebz0XLDDXjB4R9R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gew6Xp94eRB/3bwOjrR++HMrOmYbXHEElM973Hxtzn/vvBFHNN9wwMevkYKZtsT0Ix09/65084mFeqA9GuZQA==" saltValue="fFDPO/OJR9JQ0eptdAYA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511</v>
      </c>
      <c r="AP7" s="303"/>
      <c r="AQ7" s="304" t="s">
        <v>512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513</v>
      </c>
      <c r="AQ8" s="310" t="s">
        <v>514</v>
      </c>
      <c r="AR8" s="311" t="s">
        <v>515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516</v>
      </c>
      <c r="AL9" s="1175"/>
      <c r="AM9" s="1175"/>
      <c r="AN9" s="1176"/>
      <c r="AO9" s="312">
        <v>76749450</v>
      </c>
      <c r="AP9" s="312">
        <v>108213</v>
      </c>
      <c r="AQ9" s="313">
        <v>103123</v>
      </c>
      <c r="AR9" s="314">
        <v>4.9000000000000004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517</v>
      </c>
      <c r="AL10" s="1175"/>
      <c r="AM10" s="1175"/>
      <c r="AN10" s="1176"/>
      <c r="AO10" s="315">
        <v>1381003</v>
      </c>
      <c r="AP10" s="315">
        <v>1947</v>
      </c>
      <c r="AQ10" s="316">
        <v>1485</v>
      </c>
      <c r="AR10" s="317">
        <v>31.1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518</v>
      </c>
      <c r="AL11" s="1175"/>
      <c r="AM11" s="1175"/>
      <c r="AN11" s="1176"/>
      <c r="AO11" s="315">
        <v>173853</v>
      </c>
      <c r="AP11" s="315">
        <v>245</v>
      </c>
      <c r="AQ11" s="316">
        <v>130</v>
      </c>
      <c r="AR11" s="317">
        <v>88.5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519</v>
      </c>
      <c r="AL12" s="1175"/>
      <c r="AM12" s="1175"/>
      <c r="AN12" s="1176"/>
      <c r="AO12" s="315">
        <v>77681</v>
      </c>
      <c r="AP12" s="315">
        <v>110</v>
      </c>
      <c r="AQ12" s="316">
        <v>1206</v>
      </c>
      <c r="AR12" s="317">
        <v>-90.9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520</v>
      </c>
      <c r="AL13" s="1175"/>
      <c r="AM13" s="1175"/>
      <c r="AN13" s="1176"/>
      <c r="AO13" s="315" t="s">
        <v>521</v>
      </c>
      <c r="AP13" s="315" t="s">
        <v>521</v>
      </c>
      <c r="AQ13" s="316">
        <v>5</v>
      </c>
      <c r="AR13" s="317" t="s">
        <v>521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522</v>
      </c>
      <c r="AL14" s="1175"/>
      <c r="AM14" s="1175"/>
      <c r="AN14" s="1176"/>
      <c r="AO14" s="315">
        <v>782651</v>
      </c>
      <c r="AP14" s="315">
        <v>1104</v>
      </c>
      <c r="AQ14" s="316">
        <v>1897</v>
      </c>
      <c r="AR14" s="317">
        <v>-41.8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523</v>
      </c>
      <c r="AL15" s="1175"/>
      <c r="AM15" s="1175"/>
      <c r="AN15" s="1176"/>
      <c r="AO15" s="315">
        <v>813205</v>
      </c>
      <c r="AP15" s="315">
        <v>1147</v>
      </c>
      <c r="AQ15" s="316">
        <v>1181</v>
      </c>
      <c r="AR15" s="317">
        <v>-2.9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524</v>
      </c>
      <c r="AL16" s="1178"/>
      <c r="AM16" s="1178"/>
      <c r="AN16" s="1179"/>
      <c r="AO16" s="315">
        <v>-6154814</v>
      </c>
      <c r="AP16" s="315">
        <v>-8678</v>
      </c>
      <c r="AQ16" s="316">
        <v>-7816</v>
      </c>
      <c r="AR16" s="317">
        <v>11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183</v>
      </c>
      <c r="AL17" s="1178"/>
      <c r="AM17" s="1178"/>
      <c r="AN17" s="1179"/>
      <c r="AO17" s="315">
        <v>73823029</v>
      </c>
      <c r="AP17" s="315">
        <v>104087</v>
      </c>
      <c r="AQ17" s="316">
        <v>101211</v>
      </c>
      <c r="AR17" s="317">
        <v>2.8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529</v>
      </c>
      <c r="AL21" s="1170"/>
      <c r="AM21" s="1170"/>
      <c r="AN21" s="1171"/>
      <c r="AO21" s="327">
        <v>11.11</v>
      </c>
      <c r="AP21" s="328">
        <v>10.74</v>
      </c>
      <c r="AQ21" s="329">
        <v>0.37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530</v>
      </c>
      <c r="AL22" s="1170"/>
      <c r="AM22" s="1170"/>
      <c r="AN22" s="1171"/>
      <c r="AO22" s="332">
        <v>100.5</v>
      </c>
      <c r="AP22" s="333">
        <v>99.9</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511</v>
      </c>
      <c r="AP30" s="303"/>
      <c r="AQ30" s="304" t="s">
        <v>512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513</v>
      </c>
      <c r="AQ31" s="310" t="s">
        <v>514</v>
      </c>
      <c r="AR31" s="311" t="s">
        <v>515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534</v>
      </c>
      <c r="AL32" s="1186"/>
      <c r="AM32" s="1186"/>
      <c r="AN32" s="1187"/>
      <c r="AO32" s="342">
        <v>29195900</v>
      </c>
      <c r="AP32" s="342">
        <v>41165</v>
      </c>
      <c r="AQ32" s="343">
        <v>32293</v>
      </c>
      <c r="AR32" s="344">
        <v>27.5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535</v>
      </c>
      <c r="AL33" s="1186"/>
      <c r="AM33" s="1186"/>
      <c r="AN33" s="1187"/>
      <c r="AO33" s="342" t="s">
        <v>521</v>
      </c>
      <c r="AP33" s="342" t="s">
        <v>521</v>
      </c>
      <c r="AQ33" s="343">
        <v>2903</v>
      </c>
      <c r="AR33" s="344" t="s">
        <v>521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536</v>
      </c>
      <c r="AL34" s="1186"/>
      <c r="AM34" s="1186"/>
      <c r="AN34" s="1187"/>
      <c r="AO34" s="342">
        <v>2696700</v>
      </c>
      <c r="AP34" s="342">
        <v>3802</v>
      </c>
      <c r="AQ34" s="343">
        <v>20757</v>
      </c>
      <c r="AR34" s="344">
        <v>-81.7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537</v>
      </c>
      <c r="AL35" s="1186"/>
      <c r="AM35" s="1186"/>
      <c r="AN35" s="1187"/>
      <c r="AO35" s="342">
        <v>6334976</v>
      </c>
      <c r="AP35" s="342">
        <v>8932</v>
      </c>
      <c r="AQ35" s="343">
        <v>11103</v>
      </c>
      <c r="AR35" s="344">
        <v>-19.600000000000001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538</v>
      </c>
      <c r="AL36" s="1186"/>
      <c r="AM36" s="1186"/>
      <c r="AN36" s="1187"/>
      <c r="AO36" s="342">
        <v>118888</v>
      </c>
      <c r="AP36" s="342">
        <v>168</v>
      </c>
      <c r="AQ36" s="343">
        <v>186</v>
      </c>
      <c r="AR36" s="344">
        <v>-9.6999999999999993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539</v>
      </c>
      <c r="AL37" s="1186"/>
      <c r="AM37" s="1186"/>
      <c r="AN37" s="1187"/>
      <c r="AO37" s="342">
        <v>3079492</v>
      </c>
      <c r="AP37" s="342">
        <v>4342</v>
      </c>
      <c r="AQ37" s="343">
        <v>1195</v>
      </c>
      <c r="AR37" s="344">
        <v>263.3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540</v>
      </c>
      <c r="AL38" s="1189"/>
      <c r="AM38" s="1189"/>
      <c r="AN38" s="1190"/>
      <c r="AO38" s="345" t="s">
        <v>521</v>
      </c>
      <c r="AP38" s="345" t="s">
        <v>521</v>
      </c>
      <c r="AQ38" s="346">
        <v>0</v>
      </c>
      <c r="AR38" s="334" t="s">
        <v>521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541</v>
      </c>
      <c r="AL39" s="1189"/>
      <c r="AM39" s="1189"/>
      <c r="AN39" s="1190"/>
      <c r="AO39" s="342">
        <v>-6281016</v>
      </c>
      <c r="AP39" s="342">
        <v>-8856</v>
      </c>
      <c r="AQ39" s="343">
        <v>-17395</v>
      </c>
      <c r="AR39" s="344">
        <v>-49.1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542</v>
      </c>
      <c r="AL40" s="1186"/>
      <c r="AM40" s="1186"/>
      <c r="AN40" s="1187"/>
      <c r="AO40" s="342">
        <v>-24690564</v>
      </c>
      <c r="AP40" s="342">
        <v>-34813</v>
      </c>
      <c r="AQ40" s="343">
        <v>-33490</v>
      </c>
      <c r="AR40" s="344">
        <v>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294</v>
      </c>
      <c r="AL41" s="1192"/>
      <c r="AM41" s="1192"/>
      <c r="AN41" s="1193"/>
      <c r="AO41" s="342">
        <v>10454376</v>
      </c>
      <c r="AP41" s="342">
        <v>14740</v>
      </c>
      <c r="AQ41" s="343">
        <v>17551</v>
      </c>
      <c r="AR41" s="344">
        <v>-16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511</v>
      </c>
      <c r="AN49" s="1182" t="s">
        <v>546</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547</v>
      </c>
      <c r="AO50" s="359" t="s">
        <v>548</v>
      </c>
      <c r="AP50" s="360" t="s">
        <v>549</v>
      </c>
      <c r="AQ50" s="361" t="s">
        <v>550</v>
      </c>
      <c r="AR50" s="362" t="s">
        <v>551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38571271</v>
      </c>
      <c r="AN51" s="364">
        <v>54631</v>
      </c>
      <c r="AO51" s="365">
        <v>17.7</v>
      </c>
      <c r="AP51" s="366">
        <v>53572</v>
      </c>
      <c r="AQ51" s="367">
        <v>5.4</v>
      </c>
      <c r="AR51" s="368">
        <v>12.3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21226437</v>
      </c>
      <c r="AN52" s="372">
        <v>30065</v>
      </c>
      <c r="AO52" s="373">
        <v>23.7</v>
      </c>
      <c r="AP52" s="374">
        <v>25259</v>
      </c>
      <c r="AQ52" s="375">
        <v>11.8</v>
      </c>
      <c r="AR52" s="376">
        <v>11.9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40063848</v>
      </c>
      <c r="AN53" s="364">
        <v>56618</v>
      </c>
      <c r="AO53" s="365">
        <v>3.6</v>
      </c>
      <c r="AP53" s="366">
        <v>51898</v>
      </c>
      <c r="AQ53" s="367">
        <v>-3.1</v>
      </c>
      <c r="AR53" s="368">
        <v>6.7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24082876</v>
      </c>
      <c r="AN54" s="372">
        <v>34034</v>
      </c>
      <c r="AO54" s="373">
        <v>13.2</v>
      </c>
      <c r="AP54" s="374">
        <v>25986</v>
      </c>
      <c r="AQ54" s="375">
        <v>2.9</v>
      </c>
      <c r="AR54" s="376">
        <v>10.3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36428170</v>
      </c>
      <c r="AN55" s="364">
        <v>51405</v>
      </c>
      <c r="AO55" s="365">
        <v>-9.1999999999999993</v>
      </c>
      <c r="AP55" s="366">
        <v>51684</v>
      </c>
      <c r="AQ55" s="367">
        <v>-0.4</v>
      </c>
      <c r="AR55" s="368">
        <v>-8.8000000000000007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19358428</v>
      </c>
      <c r="AN56" s="372">
        <v>27317</v>
      </c>
      <c r="AO56" s="373">
        <v>-19.7</v>
      </c>
      <c r="AP56" s="374">
        <v>26671</v>
      </c>
      <c r="AQ56" s="375">
        <v>2.6</v>
      </c>
      <c r="AR56" s="376">
        <v>-22.3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38731609</v>
      </c>
      <c r="AN57" s="364">
        <v>54614</v>
      </c>
      <c r="AO57" s="365">
        <v>6.2</v>
      </c>
      <c r="AP57" s="366">
        <v>52897</v>
      </c>
      <c r="AQ57" s="367">
        <v>2.2999999999999998</v>
      </c>
      <c r="AR57" s="368">
        <v>3.9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19788252</v>
      </c>
      <c r="AN58" s="372">
        <v>27903</v>
      </c>
      <c r="AO58" s="373">
        <v>2.1</v>
      </c>
      <c r="AP58" s="374">
        <v>27013</v>
      </c>
      <c r="AQ58" s="375">
        <v>1.3</v>
      </c>
      <c r="AR58" s="376">
        <v>0.8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38401652</v>
      </c>
      <c r="AN59" s="364">
        <v>54145</v>
      </c>
      <c r="AO59" s="365">
        <v>-0.9</v>
      </c>
      <c r="AP59" s="366">
        <v>54945</v>
      </c>
      <c r="AQ59" s="367">
        <v>3.9</v>
      </c>
      <c r="AR59" s="368">
        <v>-4.8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21609577</v>
      </c>
      <c r="AN60" s="372">
        <v>30469</v>
      </c>
      <c r="AO60" s="373">
        <v>9.1999999999999993</v>
      </c>
      <c r="AP60" s="374">
        <v>29293</v>
      </c>
      <c r="AQ60" s="375">
        <v>8.4</v>
      </c>
      <c r="AR60" s="376">
        <v>0.8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38439310</v>
      </c>
      <c r="AN61" s="379">
        <v>54283</v>
      </c>
      <c r="AO61" s="380">
        <v>3.5</v>
      </c>
      <c r="AP61" s="381">
        <v>52999</v>
      </c>
      <c r="AQ61" s="382">
        <v>1.6</v>
      </c>
      <c r="AR61" s="368">
        <v>1.9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21213114</v>
      </c>
      <c r="AN62" s="372">
        <v>29958</v>
      </c>
      <c r="AO62" s="373">
        <v>5.7</v>
      </c>
      <c r="AP62" s="374">
        <v>26844</v>
      </c>
      <c r="AQ62" s="375">
        <v>5.4</v>
      </c>
      <c r="AR62" s="376">
        <v>0.3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ozupPljWMshndIkwlxrDLUtwIpgdUJ6Kzc4xmLNka9eBatd/rbzuZJ0tuqUosv/wXezusySchG+1M7UaT4Ptsg==" saltValue="w1jb/5nbc1GH+EJN5bNK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6XOCSJiqhKfCqfWz81sETqlfXuUdysywsO16bnT5iB1x/2ZPFMyJESmwgnhA2QhlzIFr+EV7lj+wwAo3mqu2w==" saltValue="+CPOZeDd1G5d+eQo8oyn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HxxMta7nfF1rdZY/XEH3TMwCxJH0/VhA/i9PrAfmbMpL55Qy9SLVFeNP6hoQr6DonkXuQnCABfH5pzfQ91nqw==" saltValue="J9TeBqJTE97wPJ3qQ7Zs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94" t="s">
        <v>3</v>
      </c>
      <c r="D47" s="1194"/>
      <c r="E47" s="1195"/>
      <c r="F47" s="11">
        <v>11.47</v>
      </c>
      <c r="G47" s="12">
        <v>12.34</v>
      </c>
      <c r="H47" s="12">
        <v>12.08</v>
      </c>
      <c r="I47" s="12">
        <v>10.199999999999999</v>
      </c>
      <c r="J47" s="13">
        <v>10.27</v>
      </c>
    </row>
    <row r="48" spans="2:10" ht="57.75" customHeight="1">
      <c r="B48" s="14"/>
      <c r="C48" s="1196" t="s">
        <v>4</v>
      </c>
      <c r="D48" s="1196"/>
      <c r="E48" s="1197"/>
      <c r="F48" s="15">
        <v>5.43</v>
      </c>
      <c r="G48" s="16">
        <v>4.32</v>
      </c>
      <c r="H48" s="16">
        <v>4.5199999999999996</v>
      </c>
      <c r="I48" s="16">
        <v>3.95</v>
      </c>
      <c r="J48" s="17">
        <v>4.71</v>
      </c>
    </row>
    <row r="49" spans="2:10" ht="57.75" customHeight="1" thickBot="1">
      <c r="B49" s="18"/>
      <c r="C49" s="1198" t="s">
        <v>5</v>
      </c>
      <c r="D49" s="1198"/>
      <c r="E49" s="1199"/>
      <c r="F49" s="19" t="s">
        <v>567</v>
      </c>
      <c r="G49" s="20" t="s">
        <v>568</v>
      </c>
      <c r="H49" s="20" t="s">
        <v>569</v>
      </c>
      <c r="I49" s="20" t="s">
        <v>570</v>
      </c>
      <c r="J49" s="21" t="s">
        <v>571</v>
      </c>
    </row>
    <row r="50" spans="2:10" ht="13.5" customHeight="1"/>
    <row r="51" spans="2:10" ht="13.5" hidden="1" customHeight="1"/>
    <row r="52" spans="2:10" ht="13.5" hidden="1" customHeight="1"/>
    <row r="53" spans="2:10" ht="13.5" hidden="1" customHeight="1"/>
  </sheetData>
  <sheetProtection algorithmName="SHA-512" hashValue="YB3xF9e8TfpelKyvFCHNn75Jp6Zg9i3QnwhJ6MiJozuNXq28dAoxWA45X1mg2Iff2cCZB4Zqv/+sJrpnV2qyAQ==" saltValue="VtQlide0y0nFLr96qP1W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06" t="s">
        <v>572</v>
      </c>
      <c r="D34" s="1206"/>
      <c r="E34" s="1207"/>
      <c r="F34" s="32">
        <v>7.31</v>
      </c>
      <c r="G34" s="33">
        <v>7.39</v>
      </c>
      <c r="H34" s="33">
        <v>6.65</v>
      </c>
      <c r="I34" s="33">
        <v>5.49</v>
      </c>
      <c r="J34" s="34">
        <v>5.62</v>
      </c>
      <c r="K34" s="22"/>
      <c r="L34" s="22"/>
      <c r="M34" s="22"/>
      <c r="N34" s="22"/>
      <c r="O34" s="22"/>
      <c r="P34" s="22"/>
    </row>
    <row r="35" spans="1:16" ht="39" customHeight="1">
      <c r="A35" s="22"/>
      <c r="B35" s="35"/>
      <c r="C35" s="1200" t="s">
        <v>573</v>
      </c>
      <c r="D35" s="1201"/>
      <c r="E35" s="1202"/>
      <c r="F35" s="36">
        <v>6.15</v>
      </c>
      <c r="G35" s="37">
        <v>5.05</v>
      </c>
      <c r="H35" s="37">
        <v>5.24</v>
      </c>
      <c r="I35" s="37">
        <v>4.24</v>
      </c>
      <c r="J35" s="38">
        <v>5.05</v>
      </c>
      <c r="K35" s="22"/>
      <c r="L35" s="22"/>
      <c r="M35" s="22"/>
      <c r="N35" s="22"/>
      <c r="O35" s="22"/>
      <c r="P35" s="22"/>
    </row>
    <row r="36" spans="1:16" ht="39" customHeight="1">
      <c r="A36" s="22"/>
      <c r="B36" s="35"/>
      <c r="C36" s="1200" t="s">
        <v>574</v>
      </c>
      <c r="D36" s="1201"/>
      <c r="E36" s="1202"/>
      <c r="F36" s="36">
        <v>1.43</v>
      </c>
      <c r="G36" s="37">
        <v>1.52</v>
      </c>
      <c r="H36" s="37">
        <v>1.6</v>
      </c>
      <c r="I36" s="37">
        <v>1.41</v>
      </c>
      <c r="J36" s="38">
        <v>1.44</v>
      </c>
      <c r="K36" s="22"/>
      <c r="L36" s="22"/>
      <c r="M36" s="22"/>
      <c r="N36" s="22"/>
      <c r="O36" s="22"/>
      <c r="P36" s="22"/>
    </row>
    <row r="37" spans="1:16" ht="39" customHeight="1">
      <c r="A37" s="22"/>
      <c r="B37" s="35"/>
      <c r="C37" s="1200" t="s">
        <v>575</v>
      </c>
      <c r="D37" s="1201"/>
      <c r="E37" s="1202"/>
      <c r="F37" s="36">
        <v>0.5</v>
      </c>
      <c r="G37" s="37">
        <v>0.53</v>
      </c>
      <c r="H37" s="37">
        <v>0.52</v>
      </c>
      <c r="I37" s="37">
        <v>0.47</v>
      </c>
      <c r="J37" s="38">
        <v>0.49</v>
      </c>
      <c r="K37" s="22"/>
      <c r="L37" s="22"/>
      <c r="M37" s="22"/>
      <c r="N37" s="22"/>
      <c r="O37" s="22"/>
      <c r="P37" s="22"/>
    </row>
    <row r="38" spans="1:16" ht="39" customHeight="1">
      <c r="A38" s="22"/>
      <c r="B38" s="35"/>
      <c r="C38" s="1200" t="s">
        <v>576</v>
      </c>
      <c r="D38" s="1201"/>
      <c r="E38" s="1202"/>
      <c r="F38" s="36">
        <v>0.73</v>
      </c>
      <c r="G38" s="37">
        <v>0.59</v>
      </c>
      <c r="H38" s="37">
        <v>1.28</v>
      </c>
      <c r="I38" s="37">
        <v>0.51</v>
      </c>
      <c r="J38" s="38">
        <v>0.31</v>
      </c>
      <c r="K38" s="22"/>
      <c r="L38" s="22"/>
      <c r="M38" s="22"/>
      <c r="N38" s="22"/>
      <c r="O38" s="22"/>
      <c r="P38" s="22"/>
    </row>
    <row r="39" spans="1:16" ht="39" customHeight="1">
      <c r="A39" s="22"/>
      <c r="B39" s="35"/>
      <c r="C39" s="1200" t="s">
        <v>577</v>
      </c>
      <c r="D39" s="1201"/>
      <c r="E39" s="1202"/>
      <c r="F39" s="36">
        <v>0.53</v>
      </c>
      <c r="G39" s="37">
        <v>0.33</v>
      </c>
      <c r="H39" s="37">
        <v>0.52</v>
      </c>
      <c r="I39" s="37">
        <v>0.49</v>
      </c>
      <c r="J39" s="38">
        <v>0.28000000000000003</v>
      </c>
      <c r="K39" s="22"/>
      <c r="L39" s="22"/>
      <c r="M39" s="22"/>
      <c r="N39" s="22"/>
      <c r="O39" s="22"/>
      <c r="P39" s="22"/>
    </row>
    <row r="40" spans="1:16" ht="39" customHeight="1">
      <c r="A40" s="22"/>
      <c r="B40" s="35"/>
      <c r="C40" s="1200" t="s">
        <v>578</v>
      </c>
      <c r="D40" s="1201"/>
      <c r="E40" s="1202"/>
      <c r="F40" s="36">
        <v>0.23</v>
      </c>
      <c r="G40" s="37">
        <v>0.22</v>
      </c>
      <c r="H40" s="37">
        <v>0.22</v>
      </c>
      <c r="I40" s="37">
        <v>0.1</v>
      </c>
      <c r="J40" s="38">
        <v>0.1</v>
      </c>
      <c r="K40" s="22"/>
      <c r="L40" s="22"/>
      <c r="M40" s="22"/>
      <c r="N40" s="22"/>
      <c r="O40" s="22"/>
      <c r="P40" s="22"/>
    </row>
    <row r="41" spans="1:16" ht="39" customHeight="1">
      <c r="A41" s="22"/>
      <c r="B41" s="35"/>
      <c r="C41" s="1200" t="s">
        <v>579</v>
      </c>
      <c r="D41" s="1201"/>
      <c r="E41" s="1202"/>
      <c r="F41" s="36">
        <v>0</v>
      </c>
      <c r="G41" s="37">
        <v>0</v>
      </c>
      <c r="H41" s="37">
        <v>0</v>
      </c>
      <c r="I41" s="37">
        <v>0</v>
      </c>
      <c r="J41" s="38">
        <v>0</v>
      </c>
      <c r="K41" s="22"/>
      <c r="L41" s="22"/>
      <c r="M41" s="22"/>
      <c r="N41" s="22"/>
      <c r="O41" s="22"/>
      <c r="P41" s="22"/>
    </row>
    <row r="42" spans="1:16" ht="39" customHeight="1">
      <c r="A42" s="22"/>
      <c r="B42" s="39"/>
      <c r="C42" s="1200" t="s">
        <v>580</v>
      </c>
      <c r="D42" s="1201"/>
      <c r="E42" s="1202"/>
      <c r="F42" s="36" t="s">
        <v>581</v>
      </c>
      <c r="G42" s="37" t="s">
        <v>581</v>
      </c>
      <c r="H42" s="37" t="s">
        <v>581</v>
      </c>
      <c r="I42" s="37" t="s">
        <v>521</v>
      </c>
      <c r="J42" s="38" t="s">
        <v>521</v>
      </c>
      <c r="K42" s="22"/>
      <c r="L42" s="22"/>
      <c r="M42" s="22"/>
      <c r="N42" s="22"/>
      <c r="O42" s="22"/>
      <c r="P42" s="22"/>
    </row>
    <row r="43" spans="1:16" ht="39" customHeight="1" thickBot="1">
      <c r="A43" s="22"/>
      <c r="B43" s="40"/>
      <c r="C43" s="1203" t="s">
        <v>582</v>
      </c>
      <c r="D43" s="1204"/>
      <c r="E43" s="1205"/>
      <c r="F43" s="41">
        <v>0.2</v>
      </c>
      <c r="G43" s="42">
        <v>0.17</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rUcr5uC09FsRjtU+GAA/c5tJPwrjxG7beTuxYVLM6wrERvNlHlcazOLWsNwmUuPTtBGh9xqVRWy5SnV+4//1w==" saltValue="psNvQb+/IdvaVrxBh4ty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08" t="s">
        <v>11</v>
      </c>
      <c r="C45" s="1209"/>
      <c r="D45" s="58"/>
      <c r="E45" s="1214" t="s">
        <v>12</v>
      </c>
      <c r="F45" s="1214"/>
      <c r="G45" s="1214"/>
      <c r="H45" s="1214"/>
      <c r="I45" s="1214"/>
      <c r="J45" s="1215"/>
      <c r="K45" s="59">
        <v>32360</v>
      </c>
      <c r="L45" s="60">
        <v>30356</v>
      </c>
      <c r="M45" s="60">
        <v>28575</v>
      </c>
      <c r="N45" s="60">
        <v>28436</v>
      </c>
      <c r="O45" s="61">
        <v>29196</v>
      </c>
      <c r="P45" s="48"/>
      <c r="Q45" s="48"/>
      <c r="R45" s="48"/>
      <c r="S45" s="48"/>
      <c r="T45" s="48"/>
      <c r="U45" s="48"/>
    </row>
    <row r="46" spans="1:21" ht="30.75" customHeight="1">
      <c r="A46" s="48"/>
      <c r="B46" s="1210"/>
      <c r="C46" s="1211"/>
      <c r="D46" s="62"/>
      <c r="E46" s="1216" t="s">
        <v>13</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c r="A47" s="48"/>
      <c r="B47" s="1210"/>
      <c r="C47" s="1211"/>
      <c r="D47" s="62"/>
      <c r="E47" s="1216" t="s">
        <v>14</v>
      </c>
      <c r="F47" s="1216"/>
      <c r="G47" s="1216"/>
      <c r="H47" s="1216"/>
      <c r="I47" s="1216"/>
      <c r="J47" s="1217"/>
      <c r="K47" s="63">
        <v>1363</v>
      </c>
      <c r="L47" s="64">
        <v>1697</v>
      </c>
      <c r="M47" s="64">
        <v>2030</v>
      </c>
      <c r="N47" s="64">
        <v>2363</v>
      </c>
      <c r="O47" s="65">
        <v>2697</v>
      </c>
      <c r="P47" s="48"/>
      <c r="Q47" s="48"/>
      <c r="R47" s="48"/>
      <c r="S47" s="48"/>
      <c r="T47" s="48"/>
      <c r="U47" s="48"/>
    </row>
    <row r="48" spans="1:21" ht="30.75" customHeight="1">
      <c r="A48" s="48"/>
      <c r="B48" s="1210"/>
      <c r="C48" s="1211"/>
      <c r="D48" s="62"/>
      <c r="E48" s="1216" t="s">
        <v>15</v>
      </c>
      <c r="F48" s="1216"/>
      <c r="G48" s="1216"/>
      <c r="H48" s="1216"/>
      <c r="I48" s="1216"/>
      <c r="J48" s="1217"/>
      <c r="K48" s="63">
        <v>7317</v>
      </c>
      <c r="L48" s="64">
        <v>7192</v>
      </c>
      <c r="M48" s="64">
        <v>7000</v>
      </c>
      <c r="N48" s="64">
        <v>6564</v>
      </c>
      <c r="O48" s="65">
        <v>6335</v>
      </c>
      <c r="P48" s="48"/>
      <c r="Q48" s="48"/>
      <c r="R48" s="48"/>
      <c r="S48" s="48"/>
      <c r="T48" s="48"/>
      <c r="U48" s="48"/>
    </row>
    <row r="49" spans="1:21" ht="30.75" customHeight="1">
      <c r="A49" s="48"/>
      <c r="B49" s="1210"/>
      <c r="C49" s="1211"/>
      <c r="D49" s="62"/>
      <c r="E49" s="1216" t="s">
        <v>16</v>
      </c>
      <c r="F49" s="1216"/>
      <c r="G49" s="1216"/>
      <c r="H49" s="1216"/>
      <c r="I49" s="1216"/>
      <c r="J49" s="1217"/>
      <c r="K49" s="63">
        <v>126</v>
      </c>
      <c r="L49" s="64">
        <v>152</v>
      </c>
      <c r="M49" s="64">
        <v>148</v>
      </c>
      <c r="N49" s="64">
        <v>145</v>
      </c>
      <c r="O49" s="65">
        <v>119</v>
      </c>
      <c r="P49" s="48"/>
      <c r="Q49" s="48"/>
      <c r="R49" s="48"/>
      <c r="S49" s="48"/>
      <c r="T49" s="48"/>
      <c r="U49" s="48"/>
    </row>
    <row r="50" spans="1:21" ht="30.75" customHeight="1">
      <c r="A50" s="48"/>
      <c r="B50" s="1210"/>
      <c r="C50" s="1211"/>
      <c r="D50" s="62"/>
      <c r="E50" s="1216" t="s">
        <v>17</v>
      </c>
      <c r="F50" s="1216"/>
      <c r="G50" s="1216"/>
      <c r="H50" s="1216"/>
      <c r="I50" s="1216"/>
      <c r="J50" s="1217"/>
      <c r="K50" s="63">
        <v>3696</v>
      </c>
      <c r="L50" s="64">
        <v>3671</v>
      </c>
      <c r="M50" s="64">
        <v>3328</v>
      </c>
      <c r="N50" s="64">
        <v>3199</v>
      </c>
      <c r="O50" s="65">
        <v>3079</v>
      </c>
      <c r="P50" s="48"/>
      <c r="Q50" s="48"/>
      <c r="R50" s="48"/>
      <c r="S50" s="48"/>
      <c r="T50" s="48"/>
      <c r="U50" s="48"/>
    </row>
    <row r="51" spans="1:21" ht="30.75" customHeight="1">
      <c r="A51" s="48"/>
      <c r="B51" s="1212"/>
      <c r="C51" s="1213"/>
      <c r="D51" s="66"/>
      <c r="E51" s="1216" t="s">
        <v>18</v>
      </c>
      <c r="F51" s="1216"/>
      <c r="G51" s="1216"/>
      <c r="H51" s="1216"/>
      <c r="I51" s="1216"/>
      <c r="J51" s="1217"/>
      <c r="K51" s="63">
        <v>0</v>
      </c>
      <c r="L51" s="64">
        <v>0</v>
      </c>
      <c r="M51" s="64">
        <v>0</v>
      </c>
      <c r="N51" s="64">
        <v>0</v>
      </c>
      <c r="O51" s="65" t="s">
        <v>521</v>
      </c>
      <c r="P51" s="48"/>
      <c r="Q51" s="48"/>
      <c r="R51" s="48"/>
      <c r="S51" s="48"/>
      <c r="T51" s="48"/>
      <c r="U51" s="48"/>
    </row>
    <row r="52" spans="1:21" ht="30.75" customHeight="1">
      <c r="A52" s="48"/>
      <c r="B52" s="1218" t="s">
        <v>19</v>
      </c>
      <c r="C52" s="1219"/>
      <c r="D52" s="66"/>
      <c r="E52" s="1216" t="s">
        <v>20</v>
      </c>
      <c r="F52" s="1216"/>
      <c r="G52" s="1216"/>
      <c r="H52" s="1216"/>
      <c r="I52" s="1216"/>
      <c r="J52" s="1217"/>
      <c r="K52" s="63">
        <v>32288</v>
      </c>
      <c r="L52" s="64">
        <v>31182</v>
      </c>
      <c r="M52" s="64">
        <v>30956</v>
      </c>
      <c r="N52" s="64">
        <v>31016</v>
      </c>
      <c r="O52" s="65">
        <v>30972</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12574</v>
      </c>
      <c r="L53" s="69">
        <v>11886</v>
      </c>
      <c r="M53" s="69">
        <v>10125</v>
      </c>
      <c r="N53" s="69">
        <v>9691</v>
      </c>
      <c r="O53" s="70">
        <v>10454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c r="B57" s="1224" t="s">
        <v>25</v>
      </c>
      <c r="C57" s="1225"/>
      <c r="D57" s="1228" t="s">
        <v>26</v>
      </c>
      <c r="E57" s="1229"/>
      <c r="F57" s="1229"/>
      <c r="G57" s="1229"/>
      <c r="H57" s="1229"/>
      <c r="I57" s="1229"/>
      <c r="J57" s="1230"/>
      <c r="K57" s="82">
        <v>3417</v>
      </c>
      <c r="L57" s="83">
        <v>5462</v>
      </c>
      <c r="M57" s="83">
        <v>8007</v>
      </c>
      <c r="N57" s="83">
        <v>11052</v>
      </c>
      <c r="O57" s="84">
        <v>14597</v>
      </c>
    </row>
    <row r="58" spans="1:21" ht="31.5" customHeight="1" thickBot="1">
      <c r="B58" s="1226"/>
      <c r="C58" s="1227"/>
      <c r="D58" s="1231" t="s">
        <v>27</v>
      </c>
      <c r="E58" s="1232"/>
      <c r="F58" s="1232"/>
      <c r="G58" s="1232"/>
      <c r="H58" s="1232"/>
      <c r="I58" s="1232"/>
      <c r="J58" s="1233"/>
      <c r="K58" s="85">
        <v>1745</v>
      </c>
      <c r="L58" s="86">
        <v>2045</v>
      </c>
      <c r="M58" s="86">
        <v>2545</v>
      </c>
      <c r="N58" s="86">
        <v>3045</v>
      </c>
      <c r="O58" s="87">
        <v>3545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2yLkvGggl9JYrUTq6SgAzeuxIM9hnnDmHhFuXL0lXBgcDnUuPoz/WkSxJAJm+X0il5bzeqIXi5WZQkE+zc8BQ==" saltValue="S0kLBI4b21vPyZYrLqdB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562</v>
      </c>
      <c r="J40" s="99" t="s">
        <v>563</v>
      </c>
      <c r="K40" s="99" t="s">
        <v>564</v>
      </c>
      <c r="L40" s="99" t="s">
        <v>565</v>
      </c>
      <c r="M40" s="100" t="s">
        <v>566</v>
      </c>
    </row>
    <row r="41" spans="2:13" ht="27.75" customHeight="1">
      <c r="B41" s="1234" t="s">
        <v>30</v>
      </c>
      <c r="C41" s="1235"/>
      <c r="D41" s="101"/>
      <c r="E41" s="1240" t="s">
        <v>31</v>
      </c>
      <c r="F41" s="1240"/>
      <c r="G41" s="1240"/>
      <c r="H41" s="1241"/>
      <c r="I41" s="102">
        <v>310912</v>
      </c>
      <c r="J41" s="103">
        <v>319474</v>
      </c>
      <c r="K41" s="103">
        <v>327125</v>
      </c>
      <c r="L41" s="103">
        <v>340138</v>
      </c>
      <c r="M41" s="104">
        <v>352156</v>
      </c>
    </row>
    <row r="42" spans="2:13" ht="27.75" customHeight="1">
      <c r="B42" s="1236"/>
      <c r="C42" s="1237"/>
      <c r="D42" s="105"/>
      <c r="E42" s="1242" t="s">
        <v>32</v>
      </c>
      <c r="F42" s="1242"/>
      <c r="G42" s="1242"/>
      <c r="H42" s="1243"/>
      <c r="I42" s="106">
        <v>38347</v>
      </c>
      <c r="J42" s="107">
        <v>28765</v>
      </c>
      <c r="K42" s="107">
        <v>24746</v>
      </c>
      <c r="L42" s="107">
        <v>19697</v>
      </c>
      <c r="M42" s="108">
        <v>16415</v>
      </c>
    </row>
    <row r="43" spans="2:13" ht="27.75" customHeight="1">
      <c r="B43" s="1236"/>
      <c r="C43" s="1237"/>
      <c r="D43" s="105"/>
      <c r="E43" s="1242" t="s">
        <v>33</v>
      </c>
      <c r="F43" s="1242"/>
      <c r="G43" s="1242"/>
      <c r="H43" s="1243"/>
      <c r="I43" s="106">
        <v>125586</v>
      </c>
      <c r="J43" s="107">
        <v>118432</v>
      </c>
      <c r="K43" s="107">
        <v>110078</v>
      </c>
      <c r="L43" s="107">
        <v>106310</v>
      </c>
      <c r="M43" s="108">
        <v>101405</v>
      </c>
    </row>
    <row r="44" spans="2:13" ht="27.75" customHeight="1">
      <c r="B44" s="1236"/>
      <c r="C44" s="1237"/>
      <c r="D44" s="105"/>
      <c r="E44" s="1242" t="s">
        <v>34</v>
      </c>
      <c r="F44" s="1242"/>
      <c r="G44" s="1242"/>
      <c r="H44" s="1243"/>
      <c r="I44" s="106">
        <v>677</v>
      </c>
      <c r="J44" s="107">
        <v>571</v>
      </c>
      <c r="K44" s="107">
        <v>461</v>
      </c>
      <c r="L44" s="107">
        <v>338</v>
      </c>
      <c r="M44" s="108">
        <v>151</v>
      </c>
    </row>
    <row r="45" spans="2:13" ht="27.75" customHeight="1">
      <c r="B45" s="1236"/>
      <c r="C45" s="1237"/>
      <c r="D45" s="105"/>
      <c r="E45" s="1242" t="s">
        <v>35</v>
      </c>
      <c r="F45" s="1242"/>
      <c r="G45" s="1242"/>
      <c r="H45" s="1243"/>
      <c r="I45" s="106">
        <v>39242</v>
      </c>
      <c r="J45" s="107">
        <v>37759</v>
      </c>
      <c r="K45" s="107">
        <v>37447</v>
      </c>
      <c r="L45" s="107">
        <v>62247</v>
      </c>
      <c r="M45" s="108">
        <v>58417</v>
      </c>
    </row>
    <row r="46" spans="2:13" ht="27.75" customHeight="1">
      <c r="B46" s="1236"/>
      <c r="C46" s="1237"/>
      <c r="D46" s="109"/>
      <c r="E46" s="1242" t="s">
        <v>36</v>
      </c>
      <c r="F46" s="1242"/>
      <c r="G46" s="1242"/>
      <c r="H46" s="1243"/>
      <c r="I46" s="106">
        <v>91</v>
      </c>
      <c r="J46" s="107">
        <v>764</v>
      </c>
      <c r="K46" s="107">
        <v>1026</v>
      </c>
      <c r="L46" s="107">
        <v>1226</v>
      </c>
      <c r="M46" s="108">
        <v>1433</v>
      </c>
    </row>
    <row r="47" spans="2:13" ht="27.75" customHeight="1">
      <c r="B47" s="1236"/>
      <c r="C47" s="1237"/>
      <c r="D47" s="110"/>
      <c r="E47" s="1244" t="s">
        <v>37</v>
      </c>
      <c r="F47" s="1245"/>
      <c r="G47" s="1245"/>
      <c r="H47" s="1246"/>
      <c r="I47" s="106" t="s">
        <v>521</v>
      </c>
      <c r="J47" s="107" t="s">
        <v>521</v>
      </c>
      <c r="K47" s="107" t="s">
        <v>521</v>
      </c>
      <c r="L47" s="107" t="s">
        <v>521</v>
      </c>
      <c r="M47" s="108" t="s">
        <v>521</v>
      </c>
    </row>
    <row r="48" spans="2:13" ht="27.75" customHeight="1">
      <c r="B48" s="1236"/>
      <c r="C48" s="1237"/>
      <c r="D48" s="105"/>
      <c r="E48" s="1242" t="s">
        <v>38</v>
      </c>
      <c r="F48" s="1242"/>
      <c r="G48" s="1242"/>
      <c r="H48" s="1243"/>
      <c r="I48" s="106" t="s">
        <v>521</v>
      </c>
      <c r="J48" s="107" t="s">
        <v>521</v>
      </c>
      <c r="K48" s="107" t="s">
        <v>521</v>
      </c>
      <c r="L48" s="107" t="s">
        <v>521</v>
      </c>
      <c r="M48" s="108" t="s">
        <v>521</v>
      </c>
    </row>
    <row r="49" spans="2:13" ht="27.75" customHeight="1">
      <c r="B49" s="1238"/>
      <c r="C49" s="1239"/>
      <c r="D49" s="105"/>
      <c r="E49" s="1242" t="s">
        <v>39</v>
      </c>
      <c r="F49" s="1242"/>
      <c r="G49" s="1242"/>
      <c r="H49" s="1243"/>
      <c r="I49" s="106" t="s">
        <v>521</v>
      </c>
      <c r="J49" s="107" t="s">
        <v>521</v>
      </c>
      <c r="K49" s="107" t="s">
        <v>521</v>
      </c>
      <c r="L49" s="107" t="s">
        <v>521</v>
      </c>
      <c r="M49" s="108" t="s">
        <v>521</v>
      </c>
    </row>
    <row r="50" spans="2:13" ht="27.75" customHeight="1">
      <c r="B50" s="1247" t="s">
        <v>40</v>
      </c>
      <c r="C50" s="1248"/>
      <c r="D50" s="111"/>
      <c r="E50" s="1242" t="s">
        <v>41</v>
      </c>
      <c r="F50" s="1242"/>
      <c r="G50" s="1242"/>
      <c r="H50" s="1243"/>
      <c r="I50" s="106">
        <v>47111</v>
      </c>
      <c r="J50" s="107">
        <v>52496</v>
      </c>
      <c r="K50" s="107">
        <v>59685</v>
      </c>
      <c r="L50" s="107">
        <v>70132</v>
      </c>
      <c r="M50" s="108">
        <v>76383</v>
      </c>
    </row>
    <row r="51" spans="2:13" ht="27.75" customHeight="1">
      <c r="B51" s="1236"/>
      <c r="C51" s="1237"/>
      <c r="D51" s="105"/>
      <c r="E51" s="1242" t="s">
        <v>42</v>
      </c>
      <c r="F51" s="1242"/>
      <c r="G51" s="1242"/>
      <c r="H51" s="1243"/>
      <c r="I51" s="106">
        <v>72392</v>
      </c>
      <c r="J51" s="107">
        <v>71341</v>
      </c>
      <c r="K51" s="107">
        <v>71399</v>
      </c>
      <c r="L51" s="107">
        <v>70596</v>
      </c>
      <c r="M51" s="108">
        <v>67968</v>
      </c>
    </row>
    <row r="52" spans="2:13" ht="27.75" customHeight="1">
      <c r="B52" s="1238"/>
      <c r="C52" s="1239"/>
      <c r="D52" s="105"/>
      <c r="E52" s="1242" t="s">
        <v>43</v>
      </c>
      <c r="F52" s="1242"/>
      <c r="G52" s="1242"/>
      <c r="H52" s="1243"/>
      <c r="I52" s="106">
        <v>334661</v>
      </c>
      <c r="J52" s="107">
        <v>342826</v>
      </c>
      <c r="K52" s="107">
        <v>350565</v>
      </c>
      <c r="L52" s="107">
        <v>358292</v>
      </c>
      <c r="M52" s="108">
        <v>369716</v>
      </c>
    </row>
    <row r="53" spans="2:13" ht="27.75" customHeight="1" thickBot="1">
      <c r="B53" s="1249" t="s">
        <v>44</v>
      </c>
      <c r="C53" s="1250"/>
      <c r="D53" s="112"/>
      <c r="E53" s="1251" t="s">
        <v>45</v>
      </c>
      <c r="F53" s="1251"/>
      <c r="G53" s="1251"/>
      <c r="H53" s="1252"/>
      <c r="I53" s="113">
        <v>60692</v>
      </c>
      <c r="J53" s="114">
        <v>39101</v>
      </c>
      <c r="K53" s="114">
        <v>19233</v>
      </c>
      <c r="L53" s="114">
        <v>30937</v>
      </c>
      <c r="M53" s="115">
        <v>15910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k4ejKi6tD/72+7j0jqmDp4Qz5jb1I0GaDMdZi/nZGkr36xHLvWibiuvPsh0dEzhqCX16Gobgiupmr8KIlyvkw==" saltValue="05c8MDCcImnb8nljf9QX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564</v>
      </c>
      <c r="G54" s="124" t="s">
        <v>565</v>
      </c>
      <c r="H54" s="125" t="s">
        <v>566</v>
      </c>
    </row>
    <row r="55" spans="2:8" ht="52.5" customHeight="1">
      <c r="B55" s="126"/>
      <c r="C55" s="1261" t="s">
        <v>48</v>
      </c>
      <c r="D55" s="1261"/>
      <c r="E55" s="1262"/>
      <c r="F55" s="127">
        <v>20136</v>
      </c>
      <c r="G55" s="127">
        <v>19744</v>
      </c>
      <c r="H55" s="128">
        <v>20050</v>
      </c>
    </row>
    <row r="56" spans="2:8" ht="52.5" customHeight="1">
      <c r="B56" s="129"/>
      <c r="C56" s="1263" t="s">
        <v>49</v>
      </c>
      <c r="D56" s="1263"/>
      <c r="E56" s="1264"/>
      <c r="F56" s="130">
        <v>1397</v>
      </c>
      <c r="G56" s="130">
        <v>1402</v>
      </c>
      <c r="H56" s="131">
        <v>1412</v>
      </c>
    </row>
    <row r="57" spans="2:8" ht="53.25" customHeight="1">
      <c r="B57" s="129"/>
      <c r="C57" s="1265" t="s">
        <v>50</v>
      </c>
      <c r="D57" s="1265"/>
      <c r="E57" s="1266"/>
      <c r="F57" s="132">
        <v>22919</v>
      </c>
      <c r="G57" s="132">
        <v>28867</v>
      </c>
      <c r="H57" s="133">
        <v>30152</v>
      </c>
    </row>
    <row r="58" spans="2:8" ht="45.75" customHeight="1">
      <c r="B58" s="134"/>
      <c r="C58" s="1253" t="s">
        <v>622</v>
      </c>
      <c r="D58" s="1254"/>
      <c r="E58" s="1255"/>
      <c r="F58" s="135">
        <v>16834</v>
      </c>
      <c r="G58" s="135">
        <v>15840</v>
      </c>
      <c r="H58" s="136">
        <v>16142</v>
      </c>
    </row>
    <row r="59" spans="2:8" ht="45.75" customHeight="1">
      <c r="B59" s="134"/>
      <c r="C59" s="1253" t="s">
        <v>623</v>
      </c>
      <c r="D59" s="1254"/>
      <c r="E59" s="1255"/>
      <c r="F59" s="135">
        <v>0</v>
      </c>
      <c r="G59" s="135">
        <v>7000</v>
      </c>
      <c r="H59" s="136">
        <v>8004</v>
      </c>
    </row>
    <row r="60" spans="2:8" ht="45.75" customHeight="1">
      <c r="B60" s="134"/>
      <c r="C60" s="1253" t="s">
        <v>624</v>
      </c>
      <c r="D60" s="1254"/>
      <c r="E60" s="1255"/>
      <c r="F60" s="135">
        <v>3563</v>
      </c>
      <c r="G60" s="135">
        <v>3563</v>
      </c>
      <c r="H60" s="136">
        <v>3558</v>
      </c>
    </row>
    <row r="61" spans="2:8" ht="45.75" customHeight="1">
      <c r="B61" s="134"/>
      <c r="C61" s="1253" t="s">
        <v>625</v>
      </c>
      <c r="D61" s="1254"/>
      <c r="E61" s="1255"/>
      <c r="F61" s="135">
        <v>820</v>
      </c>
      <c r="G61" s="135">
        <v>849</v>
      </c>
      <c r="H61" s="136">
        <v>921</v>
      </c>
    </row>
    <row r="62" spans="2:8" ht="45.75" customHeight="1" thickBot="1">
      <c r="B62" s="137"/>
      <c r="C62" s="1256" t="s">
        <v>626</v>
      </c>
      <c r="D62" s="1257"/>
      <c r="E62" s="1258"/>
      <c r="F62" s="138">
        <v>425</v>
      </c>
      <c r="G62" s="138">
        <v>425</v>
      </c>
      <c r="H62" s="139">
        <v>412</v>
      </c>
    </row>
    <row r="63" spans="2:8" ht="52.5" customHeight="1" thickBot="1">
      <c r="B63" s="140"/>
      <c r="C63" s="1259" t="s">
        <v>51</v>
      </c>
      <c r="D63" s="1259"/>
      <c r="E63" s="1260"/>
      <c r="F63" s="141">
        <v>44452</v>
      </c>
      <c r="G63" s="141">
        <v>50012</v>
      </c>
      <c r="H63" s="142">
        <v>51614</v>
      </c>
    </row>
    <row r="64" spans="2:8" ht="15" customHeight="1"/>
    <row r="65" ht="0" hidden="1" customHeight="1"/>
    <row r="66" ht="0" hidden="1" customHeight="1"/>
  </sheetData>
  <sheetProtection algorithmName="SHA-512" hashValue="3bIewG1XtEzUhgQvc6mP0srjuh2Cof+qbYsJkIhveDRJheF6iznhNAhHXiafwbqZ8lBha1neXI9zxCLV9vvlZg==" saltValue="lJtbD1iLGSzVLz5OJ08c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559</v>
      </c>
      <c r="G2" s="156"/>
      <c r="H2" s="157"/>
    </row>
    <row r="3" spans="1:8">
      <c r="A3" s="153" t="s">
        <v>552</v>
      </c>
      <c r="B3" s="158"/>
      <c r="C3" s="159"/>
      <c r="D3" s="160">
        <v>54631</v>
      </c>
      <c r="E3" s="161"/>
      <c r="F3" s="162">
        <v>53572</v>
      </c>
      <c r="G3" s="163"/>
      <c r="H3" s="164"/>
    </row>
    <row r="4" spans="1:8">
      <c r="A4" s="165"/>
      <c r="B4" s="166"/>
      <c r="C4" s="167"/>
      <c r="D4" s="168">
        <v>30065</v>
      </c>
      <c r="E4" s="169"/>
      <c r="F4" s="170">
        <v>25259</v>
      </c>
      <c r="G4" s="171"/>
      <c r="H4" s="172"/>
    </row>
    <row r="5" spans="1:8">
      <c r="A5" s="153" t="s">
        <v>554</v>
      </c>
      <c r="B5" s="158"/>
      <c r="C5" s="159"/>
      <c r="D5" s="160">
        <v>56618</v>
      </c>
      <c r="E5" s="161"/>
      <c r="F5" s="162">
        <v>51898</v>
      </c>
      <c r="G5" s="163"/>
      <c r="H5" s="164"/>
    </row>
    <row r="6" spans="1:8">
      <c r="A6" s="165"/>
      <c r="B6" s="166"/>
      <c r="C6" s="167"/>
      <c r="D6" s="168">
        <v>34034</v>
      </c>
      <c r="E6" s="169"/>
      <c r="F6" s="170">
        <v>25986</v>
      </c>
      <c r="G6" s="171"/>
      <c r="H6" s="172"/>
    </row>
    <row r="7" spans="1:8">
      <c r="A7" s="153" t="s">
        <v>555</v>
      </c>
      <c r="B7" s="158"/>
      <c r="C7" s="159"/>
      <c r="D7" s="160">
        <v>51405</v>
      </c>
      <c r="E7" s="161"/>
      <c r="F7" s="162">
        <v>51684</v>
      </c>
      <c r="G7" s="163"/>
      <c r="H7" s="164"/>
    </row>
    <row r="8" spans="1:8">
      <c r="A8" s="165"/>
      <c r="B8" s="166"/>
      <c r="C8" s="167"/>
      <c r="D8" s="168">
        <v>27317</v>
      </c>
      <c r="E8" s="169"/>
      <c r="F8" s="170">
        <v>26671</v>
      </c>
      <c r="G8" s="171"/>
      <c r="H8" s="172"/>
    </row>
    <row r="9" spans="1:8">
      <c r="A9" s="153" t="s">
        <v>556</v>
      </c>
      <c r="B9" s="158"/>
      <c r="C9" s="159"/>
      <c r="D9" s="160">
        <v>54614</v>
      </c>
      <c r="E9" s="161"/>
      <c r="F9" s="162">
        <v>52897</v>
      </c>
      <c r="G9" s="163"/>
      <c r="H9" s="164"/>
    </row>
    <row r="10" spans="1:8">
      <c r="A10" s="165"/>
      <c r="B10" s="166"/>
      <c r="C10" s="167"/>
      <c r="D10" s="168">
        <v>27903</v>
      </c>
      <c r="E10" s="169"/>
      <c r="F10" s="170">
        <v>27013</v>
      </c>
      <c r="G10" s="171"/>
      <c r="H10" s="172"/>
    </row>
    <row r="11" spans="1:8">
      <c r="A11" s="153" t="s">
        <v>557</v>
      </c>
      <c r="B11" s="158"/>
      <c r="C11" s="159"/>
      <c r="D11" s="160">
        <v>54145</v>
      </c>
      <c r="E11" s="161"/>
      <c r="F11" s="162">
        <v>54945</v>
      </c>
      <c r="G11" s="163"/>
      <c r="H11" s="164"/>
    </row>
    <row r="12" spans="1:8">
      <c r="A12" s="165"/>
      <c r="B12" s="166"/>
      <c r="C12" s="173"/>
      <c r="D12" s="168">
        <v>30469</v>
      </c>
      <c r="E12" s="169"/>
      <c r="F12" s="170">
        <v>29293</v>
      </c>
      <c r="G12" s="171"/>
      <c r="H12" s="172"/>
    </row>
    <row r="13" spans="1:8">
      <c r="A13" s="153"/>
      <c r="B13" s="158"/>
      <c r="C13" s="174"/>
      <c r="D13" s="175">
        <v>54283</v>
      </c>
      <c r="E13" s="176"/>
      <c r="F13" s="177">
        <v>52999</v>
      </c>
      <c r="G13" s="178"/>
      <c r="H13" s="164"/>
    </row>
    <row r="14" spans="1:8">
      <c r="A14" s="165"/>
      <c r="B14" s="166"/>
      <c r="C14" s="167"/>
      <c r="D14" s="168">
        <v>29958</v>
      </c>
      <c r="E14" s="169"/>
      <c r="F14" s="170">
        <v>26844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5.43</v>
      </c>
      <c r="C19" s="179">
        <f>ROUND(VALUE(SUBSTITUTE(実質収支比率等に係る経年分析!G$48,"▲","-")),2)</f>
        <v>4.32</v>
      </c>
      <c r="D19" s="179">
        <f>ROUND(VALUE(SUBSTITUTE(実質収支比率等に係る経年分析!H$48,"▲","-")),2)</f>
        <v>4.5199999999999996</v>
      </c>
      <c r="E19" s="179">
        <f>ROUND(VALUE(SUBSTITUTE(実質収支比率等に係る経年分析!I$48,"▲","-")),2)</f>
        <v>3.95</v>
      </c>
      <c r="F19" s="179">
        <f>ROUND(VALUE(SUBSTITUTE(実質収支比率等に係る経年分析!J$48,"▲","-")),2)</f>
        <v>4.71</v>
      </c>
    </row>
    <row r="20" spans="1:11">
      <c r="A20" s="179" t="s">
        <v>55</v>
      </c>
      <c r="B20" s="179">
        <f>ROUND(VALUE(SUBSTITUTE(実質収支比率等に係る経年分析!F$47,"▲","-")),2)</f>
        <v>11.47</v>
      </c>
      <c r="C20" s="179">
        <f>ROUND(VALUE(SUBSTITUTE(実質収支比率等に係る経年分析!G$47,"▲","-")),2)</f>
        <v>12.34</v>
      </c>
      <c r="D20" s="179">
        <f>ROUND(VALUE(SUBSTITUTE(実質収支比率等に係る経年分析!H$47,"▲","-")),2)</f>
        <v>12.08</v>
      </c>
      <c r="E20" s="179">
        <f>ROUND(VALUE(SUBSTITUTE(実質収支比率等に係る経年分析!I$47,"▲","-")),2)</f>
        <v>10.199999999999999</v>
      </c>
      <c r="F20" s="179">
        <f>ROUND(VALUE(SUBSTITUTE(実質収支比率等に係る経年分析!J$47,"▲","-")),2)</f>
        <v>10.27</v>
      </c>
    </row>
    <row r="21" spans="1:11">
      <c r="A21" s="179" t="s">
        <v>56</v>
      </c>
      <c r="B21" s="179">
        <f>IF(ISNUMBER(VALUE(SUBSTITUTE(実質収支比率等に係る経年分析!F$49,"▲","-"))),ROUND(VALUE(SUBSTITUTE(実質収支比率等に係る経年分析!F$49,"▲","-")),2),NA())</f>
        <v>-1.1200000000000001</v>
      </c>
      <c r="C21" s="179">
        <f>IF(ISNUMBER(VALUE(SUBSTITUTE(実質収支比率等に係る経年分析!G$49,"▲","-"))),ROUND(VALUE(SUBSTITUTE(実質収支比率等に係る経年分析!G$49,"▲","-")),2),NA())</f>
        <v>-3.46</v>
      </c>
      <c r="D21" s="179">
        <f>IF(ISNUMBER(VALUE(SUBSTITUTE(実質収支比率等に係る経年分析!H$49,"▲","-"))),ROUND(VALUE(SUBSTITUTE(実質収支比率等に係る経年分析!H$49,"▲","-")),2),NA())</f>
        <v>-2.5299999999999998</v>
      </c>
      <c r="E21" s="179">
        <f>IF(ISNUMBER(VALUE(SUBSTITUTE(実質収支比率等に係る経年分析!I$49,"▲","-"))),ROUND(VALUE(SUBSTITUTE(実質収支比率等に係る経年分析!I$49,"▲","-")),2),NA())</f>
        <v>-2.4700000000000002</v>
      </c>
      <c r="F21" s="179">
        <f>IF(ISNUMBER(VALUE(SUBSTITUTE(実質収支比率等に係る経年分析!J$49,"▲","-"))),ROUND(VALUE(SUBSTITUTE(実質収支比率等に係る経年分析!J$49,"▲","-")),2),NA())</f>
        <v>-1.2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0.32</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0.32</v>
      </c>
      <c r="E28" s="180" t="e">
        <f>IF(ROUND(VALUE(SUBSTITUTE(連結実質赤字比率に係る赤字・黒字の構成分析!G$42,"▲", "-")), 2) &gt;= 0, ABS(ROUND(VALUE(SUBSTITUTE(連結実質赤字比率に係る赤字・黒字の構成分析!G$42,"▲", "-")), 2)), NA())</f>
        <v>#N/A</v>
      </c>
      <c r="F28" s="180">
        <f>IF(ROUND(VALUE(SUBSTITUTE(連結実質赤字比率に係る赤字・黒字の構成分析!H$42,"▲", "-")), 2) &lt; 0, ABS(ROUND(VALUE(SUBSTITUTE(連結実質赤字比率に係る赤字・黒字の構成分析!H$42,"▲", "-")), 2)), NA())</f>
        <v>0.32</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岡山市後期高齢者医療費特別会計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岡山市下水道事業会計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c r="A31" s="180" t="str">
        <f>IF(連結実質赤字比率に係る赤字・黒字の構成分析!C$39="",NA(),連結実質赤字比率に係る赤字・黒字の構成分析!C$39)</f>
        <v>岡山市介護保険費特別会計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0.28000000000000003</v>
      </c>
    </row>
    <row r="32" spans="1:11">
      <c r="A32" s="180" t="str">
        <f>IF(連結実質赤字比率に係る赤字・黒字の構成分析!C$38="",NA(),連結実質赤字比率に係る赤字・黒字の構成分析!C$38)</f>
        <v>岡山市国民健康保険費特別会計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c r="A33" s="180" t="str">
        <f>IF(連結実質赤字比率に係る赤字・黒字の構成分析!C$37="",NA(),連結実質赤字比率に係る赤字・黒字の構成分析!C$37)</f>
        <v>岡山市工業用水道事業会計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0.49</v>
      </c>
    </row>
    <row r="34" spans="1:16">
      <c r="A34" s="180" t="str">
        <f>IF(連結実質赤字比率に係る赤字・黒字の構成分析!C$36="",NA(),連結実質赤字比率に係る赤字・黒字の構成分析!C$36)</f>
        <v>岡山市市場事業会計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5.05</v>
      </c>
    </row>
    <row r="36" spans="1:16">
      <c r="A36" s="180" t="str">
        <f>IF(連結実質赤字比率に係る赤字・黒字の構成分析!C$34="",NA(),連結実質赤字比率に係る赤字・黒字の構成分析!C$34)</f>
        <v>岡山市水道事業会計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7.31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5.49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32288</v>
      </c>
      <c r="E42" s="181"/>
      <c r="F42" s="181"/>
      <c r="G42" s="181">
        <f>'実質公債費比率（分子）の構造'!L$52</f>
        <v>31182</v>
      </c>
      <c r="H42" s="181"/>
      <c r="I42" s="181"/>
      <c r="J42" s="181">
        <f>'実質公債費比率（分子）の構造'!M$52</f>
        <v>30956</v>
      </c>
      <c r="K42" s="181"/>
      <c r="L42" s="181"/>
      <c r="M42" s="181">
        <f>'実質公債費比率（分子）の構造'!N$52</f>
        <v>31016</v>
      </c>
      <c r="N42" s="181"/>
      <c r="O42" s="181"/>
      <c r="P42" s="181">
        <f>'実質公債費比率（分子）の構造'!O$52</f>
        <v>30972</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c r="A44" s="181" t="s">
        <v>65</v>
      </c>
      <c r="B44" s="181">
        <f>'実質公債費比率（分子）の構造'!K$50</f>
        <v>3696</v>
      </c>
      <c r="C44" s="181"/>
      <c r="D44" s="181"/>
      <c r="E44" s="181">
        <f>'実質公債費比率（分子）の構造'!L$50</f>
        <v>3671</v>
      </c>
      <c r="F44" s="181"/>
      <c r="G44" s="181"/>
      <c r="H44" s="181">
        <f>'実質公債費比率（分子）の構造'!M$50</f>
        <v>3328</v>
      </c>
      <c r="I44" s="181"/>
      <c r="J44" s="181"/>
      <c r="K44" s="181">
        <f>'実質公債費比率（分子）の構造'!N$50</f>
        <v>3199</v>
      </c>
      <c r="L44" s="181"/>
      <c r="M44" s="181"/>
      <c r="N44" s="181">
        <f>'実質公債費比率（分子）の構造'!O$50</f>
        <v>3079</v>
      </c>
      <c r="O44" s="181"/>
      <c r="P44" s="181"/>
    </row>
    <row r="45" spans="1:16">
      <c r="A45" s="181" t="s">
        <v>66</v>
      </c>
      <c r="B45" s="181">
        <f>'実質公債費比率（分子）の構造'!K$49</f>
        <v>126</v>
      </c>
      <c r="C45" s="181"/>
      <c r="D45" s="181"/>
      <c r="E45" s="181">
        <f>'実質公債費比率（分子）の構造'!L$49</f>
        <v>152</v>
      </c>
      <c r="F45" s="181"/>
      <c r="G45" s="181"/>
      <c r="H45" s="181">
        <f>'実質公債費比率（分子）の構造'!M$49</f>
        <v>148</v>
      </c>
      <c r="I45" s="181"/>
      <c r="J45" s="181"/>
      <c r="K45" s="181">
        <f>'実質公債費比率（分子）の構造'!N$49</f>
        <v>145</v>
      </c>
      <c r="L45" s="181"/>
      <c r="M45" s="181"/>
      <c r="N45" s="181">
        <f>'実質公債費比率（分子）の構造'!O$49</f>
        <v>119</v>
      </c>
      <c r="O45" s="181"/>
      <c r="P45" s="181"/>
    </row>
    <row r="46" spans="1:16">
      <c r="A46" s="181" t="s">
        <v>67</v>
      </c>
      <c r="B46" s="181">
        <f>'実質公債費比率（分子）の構造'!K$48</f>
        <v>7317</v>
      </c>
      <c r="C46" s="181"/>
      <c r="D46" s="181"/>
      <c r="E46" s="181">
        <f>'実質公債費比率（分子）の構造'!L$48</f>
        <v>7192</v>
      </c>
      <c r="F46" s="181"/>
      <c r="G46" s="181"/>
      <c r="H46" s="181">
        <f>'実質公債費比率（分子）の構造'!M$48</f>
        <v>7000</v>
      </c>
      <c r="I46" s="181"/>
      <c r="J46" s="181"/>
      <c r="K46" s="181">
        <f>'実質公債費比率（分子）の構造'!N$48</f>
        <v>6564</v>
      </c>
      <c r="L46" s="181"/>
      <c r="M46" s="181"/>
      <c r="N46" s="181">
        <f>'実質公債費比率（分子）の構造'!O$48</f>
        <v>6335</v>
      </c>
      <c r="O46" s="181"/>
      <c r="P46" s="181"/>
    </row>
    <row r="47" spans="1:16">
      <c r="A47" s="181" t="s">
        <v>68</v>
      </c>
      <c r="B47" s="181">
        <f>'実質公債費比率（分子）の構造'!K$47</f>
        <v>1363</v>
      </c>
      <c r="C47" s="181"/>
      <c r="D47" s="181"/>
      <c r="E47" s="181">
        <f>'実質公債費比率（分子）の構造'!L$47</f>
        <v>1697</v>
      </c>
      <c r="F47" s="181"/>
      <c r="G47" s="181"/>
      <c r="H47" s="181">
        <f>'実質公債費比率（分子）の構造'!M$47</f>
        <v>2030</v>
      </c>
      <c r="I47" s="181"/>
      <c r="J47" s="181"/>
      <c r="K47" s="181">
        <f>'実質公債費比率（分子）の構造'!N$47</f>
        <v>2363</v>
      </c>
      <c r="L47" s="181"/>
      <c r="M47" s="181"/>
      <c r="N47" s="181">
        <f>'実質公債費比率（分子）の構造'!O$47</f>
        <v>2697</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32360</v>
      </c>
      <c r="C49" s="181"/>
      <c r="D49" s="181"/>
      <c r="E49" s="181">
        <f>'実質公債費比率（分子）の構造'!L$45</f>
        <v>30356</v>
      </c>
      <c r="F49" s="181"/>
      <c r="G49" s="181"/>
      <c r="H49" s="181">
        <f>'実質公債費比率（分子）の構造'!M$45</f>
        <v>28575</v>
      </c>
      <c r="I49" s="181"/>
      <c r="J49" s="181"/>
      <c r="K49" s="181">
        <f>'実質公債費比率（分子）の構造'!N$45</f>
        <v>28436</v>
      </c>
      <c r="L49" s="181"/>
      <c r="M49" s="181"/>
      <c r="N49" s="181">
        <f>'実質公債費比率（分子）の構造'!O$45</f>
        <v>29196</v>
      </c>
      <c r="O49" s="181"/>
      <c r="P49" s="181"/>
    </row>
    <row r="50" spans="1:16">
      <c r="A50" s="181" t="s">
        <v>71</v>
      </c>
      <c r="B50" s="181" t="e">
        <f>NA()</f>
        <v>#N/A</v>
      </c>
      <c r="C50" s="181">
        <f>IF(ISNUMBER('実質公債費比率（分子）の構造'!K$53),'実質公債費比率（分子）の構造'!K$53,NA())</f>
        <v>12574</v>
      </c>
      <c r="D50" s="181" t="e">
        <f>NA()</f>
        <v>#N/A</v>
      </c>
      <c r="E50" s="181" t="e">
        <f>NA()</f>
        <v>#N/A</v>
      </c>
      <c r="F50" s="181">
        <f>IF(ISNUMBER('実質公債費比率（分子）の構造'!L$53),'実質公債費比率（分子）の構造'!L$53,NA())</f>
        <v>11886</v>
      </c>
      <c r="G50" s="181" t="e">
        <f>NA()</f>
        <v>#N/A</v>
      </c>
      <c r="H50" s="181" t="e">
        <f>NA()</f>
        <v>#N/A</v>
      </c>
      <c r="I50" s="181">
        <f>IF(ISNUMBER('実質公債費比率（分子）の構造'!M$53),'実質公債費比率（分子）の構造'!M$53,NA())</f>
        <v>10125</v>
      </c>
      <c r="J50" s="181" t="e">
        <f>NA()</f>
        <v>#N/A</v>
      </c>
      <c r="K50" s="181" t="e">
        <f>NA()</f>
        <v>#N/A</v>
      </c>
      <c r="L50" s="181">
        <f>IF(ISNUMBER('実質公債費比率（分子）の構造'!N$53),'実質公債費比率（分子）の構造'!N$53,NA())</f>
        <v>9691</v>
      </c>
      <c r="M50" s="181" t="e">
        <f>NA()</f>
        <v>#N/A</v>
      </c>
      <c r="N50" s="181" t="e">
        <f>NA()</f>
        <v>#N/A</v>
      </c>
      <c r="O50" s="181">
        <f>IF(ISNUMBER('実質公債費比率（分子）の構造'!O$53),'実質公債費比率（分子）の構造'!O$53,NA())</f>
        <v>10454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334661</v>
      </c>
      <c r="E56" s="180"/>
      <c r="F56" s="180"/>
      <c r="G56" s="180">
        <f>'将来負担比率（分子）の構造'!J$52</f>
        <v>342826</v>
      </c>
      <c r="H56" s="180"/>
      <c r="I56" s="180"/>
      <c r="J56" s="180">
        <f>'将来負担比率（分子）の構造'!K$52</f>
        <v>350565</v>
      </c>
      <c r="K56" s="180"/>
      <c r="L56" s="180"/>
      <c r="M56" s="180">
        <f>'将来負担比率（分子）の構造'!L$52</f>
        <v>358292</v>
      </c>
      <c r="N56" s="180"/>
      <c r="O56" s="180"/>
      <c r="P56" s="180">
        <f>'将来負担比率（分子）の構造'!M$52</f>
        <v>369716</v>
      </c>
    </row>
    <row r="57" spans="1:16">
      <c r="A57" s="180" t="s">
        <v>42</v>
      </c>
      <c r="B57" s="180"/>
      <c r="C57" s="180"/>
      <c r="D57" s="180">
        <f>'将来負担比率（分子）の構造'!I$51</f>
        <v>72392</v>
      </c>
      <c r="E57" s="180"/>
      <c r="F57" s="180"/>
      <c r="G57" s="180">
        <f>'将来負担比率（分子）の構造'!J$51</f>
        <v>71341</v>
      </c>
      <c r="H57" s="180"/>
      <c r="I57" s="180"/>
      <c r="J57" s="180">
        <f>'将来負担比率（分子）の構造'!K$51</f>
        <v>71399</v>
      </c>
      <c r="K57" s="180"/>
      <c r="L57" s="180"/>
      <c r="M57" s="180">
        <f>'将来負担比率（分子）の構造'!L$51</f>
        <v>70596</v>
      </c>
      <c r="N57" s="180"/>
      <c r="O57" s="180"/>
      <c r="P57" s="180">
        <f>'将来負担比率（分子）の構造'!M$51</f>
        <v>67968</v>
      </c>
    </row>
    <row r="58" spans="1:16">
      <c r="A58" s="180" t="s">
        <v>41</v>
      </c>
      <c r="B58" s="180"/>
      <c r="C58" s="180"/>
      <c r="D58" s="180">
        <f>'将来負担比率（分子）の構造'!I$50</f>
        <v>47111</v>
      </c>
      <c r="E58" s="180"/>
      <c r="F58" s="180"/>
      <c r="G58" s="180">
        <f>'将来負担比率（分子）の構造'!J$50</f>
        <v>52496</v>
      </c>
      <c r="H58" s="180"/>
      <c r="I58" s="180"/>
      <c r="J58" s="180">
        <f>'将来負担比率（分子）の構造'!K$50</f>
        <v>59685</v>
      </c>
      <c r="K58" s="180"/>
      <c r="L58" s="180"/>
      <c r="M58" s="180">
        <f>'将来負担比率（分子）の構造'!L$50</f>
        <v>70132</v>
      </c>
      <c r="N58" s="180"/>
      <c r="O58" s="180"/>
      <c r="P58" s="180">
        <f>'将来負担比率（分子）の構造'!M$50</f>
        <v>76383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91</v>
      </c>
      <c r="C61" s="180"/>
      <c r="D61" s="180"/>
      <c r="E61" s="180">
        <f>'将来負担比率（分子）の構造'!J$46</f>
        <v>764</v>
      </c>
      <c r="F61" s="180"/>
      <c r="G61" s="180"/>
      <c r="H61" s="180">
        <f>'将来負担比率（分子）の構造'!K$46</f>
        <v>1026</v>
      </c>
      <c r="I61" s="180"/>
      <c r="J61" s="180"/>
      <c r="K61" s="180">
        <f>'将来負担比率（分子）の構造'!L$46</f>
        <v>1226</v>
      </c>
      <c r="L61" s="180"/>
      <c r="M61" s="180"/>
      <c r="N61" s="180">
        <f>'将来負担比率（分子）の構造'!M$46</f>
        <v>1433</v>
      </c>
      <c r="O61" s="180"/>
      <c r="P61" s="180"/>
    </row>
    <row r="62" spans="1:16">
      <c r="A62" s="180" t="s">
        <v>35</v>
      </c>
      <c r="B62" s="180">
        <f>'将来負担比率（分子）の構造'!I$45</f>
        <v>39242</v>
      </c>
      <c r="C62" s="180"/>
      <c r="D62" s="180"/>
      <c r="E62" s="180">
        <f>'将来負担比率（分子）の構造'!J$45</f>
        <v>37759</v>
      </c>
      <c r="F62" s="180"/>
      <c r="G62" s="180"/>
      <c r="H62" s="180">
        <f>'将来負担比率（分子）の構造'!K$45</f>
        <v>37447</v>
      </c>
      <c r="I62" s="180"/>
      <c r="J62" s="180"/>
      <c r="K62" s="180">
        <f>'将来負担比率（分子）の構造'!L$45</f>
        <v>62247</v>
      </c>
      <c r="L62" s="180"/>
      <c r="M62" s="180"/>
      <c r="N62" s="180">
        <f>'将来負担比率（分子）の構造'!M$45</f>
        <v>58417</v>
      </c>
      <c r="O62" s="180"/>
      <c r="P62" s="180"/>
    </row>
    <row r="63" spans="1:16">
      <c r="A63" s="180" t="s">
        <v>34</v>
      </c>
      <c r="B63" s="180">
        <f>'将来負担比率（分子）の構造'!I$44</f>
        <v>677</v>
      </c>
      <c r="C63" s="180"/>
      <c r="D63" s="180"/>
      <c r="E63" s="180">
        <f>'将来負担比率（分子）の構造'!J$44</f>
        <v>571</v>
      </c>
      <c r="F63" s="180"/>
      <c r="G63" s="180"/>
      <c r="H63" s="180">
        <f>'将来負担比率（分子）の構造'!K$44</f>
        <v>461</v>
      </c>
      <c r="I63" s="180"/>
      <c r="J63" s="180"/>
      <c r="K63" s="180">
        <f>'将来負担比率（分子）の構造'!L$44</f>
        <v>338</v>
      </c>
      <c r="L63" s="180"/>
      <c r="M63" s="180"/>
      <c r="N63" s="180">
        <f>'将来負担比率（分子）の構造'!M$44</f>
        <v>151</v>
      </c>
      <c r="O63" s="180"/>
      <c r="P63" s="180"/>
    </row>
    <row r="64" spans="1:16">
      <c r="A64" s="180" t="s">
        <v>33</v>
      </c>
      <c r="B64" s="180">
        <f>'将来負担比率（分子）の構造'!I$43</f>
        <v>125586</v>
      </c>
      <c r="C64" s="180"/>
      <c r="D64" s="180"/>
      <c r="E64" s="180">
        <f>'将来負担比率（分子）の構造'!J$43</f>
        <v>118432</v>
      </c>
      <c r="F64" s="180"/>
      <c r="G64" s="180"/>
      <c r="H64" s="180">
        <f>'将来負担比率（分子）の構造'!K$43</f>
        <v>110078</v>
      </c>
      <c r="I64" s="180"/>
      <c r="J64" s="180"/>
      <c r="K64" s="180">
        <f>'将来負担比率（分子）の構造'!L$43</f>
        <v>106310</v>
      </c>
      <c r="L64" s="180"/>
      <c r="M64" s="180"/>
      <c r="N64" s="180">
        <f>'将来負担比率（分子）の構造'!M$43</f>
        <v>101405</v>
      </c>
      <c r="O64" s="180"/>
      <c r="P64" s="180"/>
    </row>
    <row r="65" spans="1:16">
      <c r="A65" s="180" t="s">
        <v>32</v>
      </c>
      <c r="B65" s="180">
        <f>'将来負担比率（分子）の構造'!I$42</f>
        <v>38347</v>
      </c>
      <c r="C65" s="180"/>
      <c r="D65" s="180"/>
      <c r="E65" s="180">
        <f>'将来負担比率（分子）の構造'!J$42</f>
        <v>28765</v>
      </c>
      <c r="F65" s="180"/>
      <c r="G65" s="180"/>
      <c r="H65" s="180">
        <f>'将来負担比率（分子）の構造'!K$42</f>
        <v>24746</v>
      </c>
      <c r="I65" s="180"/>
      <c r="J65" s="180"/>
      <c r="K65" s="180">
        <f>'将来負担比率（分子）の構造'!L$42</f>
        <v>19697</v>
      </c>
      <c r="L65" s="180"/>
      <c r="M65" s="180"/>
      <c r="N65" s="180">
        <f>'将来負担比率（分子）の構造'!M$42</f>
        <v>16415</v>
      </c>
      <c r="O65" s="180"/>
      <c r="P65" s="180"/>
    </row>
    <row r="66" spans="1:16">
      <c r="A66" s="180" t="s">
        <v>31</v>
      </c>
      <c r="B66" s="180">
        <f>'将来負担比率（分子）の構造'!I$41</f>
        <v>310912</v>
      </c>
      <c r="C66" s="180"/>
      <c r="D66" s="180"/>
      <c r="E66" s="180">
        <f>'将来負担比率（分子）の構造'!J$41</f>
        <v>319474</v>
      </c>
      <c r="F66" s="180"/>
      <c r="G66" s="180"/>
      <c r="H66" s="180">
        <f>'将来負担比率（分子）の構造'!K$41</f>
        <v>327125</v>
      </c>
      <c r="I66" s="180"/>
      <c r="J66" s="180"/>
      <c r="K66" s="180">
        <f>'将来負担比率（分子）の構造'!L$41</f>
        <v>340138</v>
      </c>
      <c r="L66" s="180"/>
      <c r="M66" s="180"/>
      <c r="N66" s="180">
        <f>'将来負担比率（分子）の構造'!M$41</f>
        <v>352156</v>
      </c>
      <c r="O66" s="180"/>
      <c r="P66" s="180"/>
    </row>
    <row r="67" spans="1:16">
      <c r="A67" s="180" t="s">
        <v>75</v>
      </c>
      <c r="B67" s="180" t="e">
        <f>NA()</f>
        <v>#N/A</v>
      </c>
      <c r="C67" s="180">
        <f>IF(ISNUMBER('将来負担比率（分子）の構造'!I$53), IF('将来負担比率（分子）の構造'!I$53 &lt; 0, 0, '将来負担比率（分子）の構造'!I$53), NA())</f>
        <v>60692</v>
      </c>
      <c r="D67" s="180" t="e">
        <f>NA()</f>
        <v>#N/A</v>
      </c>
      <c r="E67" s="180" t="e">
        <f>NA()</f>
        <v>#N/A</v>
      </c>
      <c r="F67" s="180">
        <f>IF(ISNUMBER('将来負担比率（分子）の構造'!J$53), IF('将来負担比率（分子）の構造'!J$53 &lt; 0, 0, '将来負担比率（分子）の構造'!J$53), NA())</f>
        <v>39101</v>
      </c>
      <c r="G67" s="180" t="e">
        <f>NA()</f>
        <v>#N/A</v>
      </c>
      <c r="H67" s="180" t="e">
        <f>NA()</f>
        <v>#N/A</v>
      </c>
      <c r="I67" s="180">
        <f>IF(ISNUMBER('将来負担比率（分子）の構造'!K$53), IF('将来負担比率（分子）の構造'!K$53 &lt; 0, 0, '将来負担比率（分子）の構造'!K$53), NA())</f>
        <v>19233</v>
      </c>
      <c r="J67" s="180" t="e">
        <f>NA()</f>
        <v>#N/A</v>
      </c>
      <c r="K67" s="180" t="e">
        <f>NA()</f>
        <v>#N/A</v>
      </c>
      <c r="L67" s="180">
        <f>IF(ISNUMBER('将来負担比率（分子）の構造'!L$53), IF('将来負担比率（分子）の構造'!L$53 &lt; 0, 0, '将来負担比率（分子）の構造'!L$53), NA())</f>
        <v>30937</v>
      </c>
      <c r="M67" s="180" t="e">
        <f>NA()</f>
        <v>#N/A</v>
      </c>
      <c r="N67" s="180" t="e">
        <f>NA()</f>
        <v>#N/A</v>
      </c>
      <c r="O67" s="180">
        <f>IF(ISNUMBER('将来負担比率（分子）の構造'!M$53), IF('将来負担比率（分子）の構造'!M$53 &lt; 0, 0, '将来負担比率（分子）の構造'!M$53), NA())</f>
        <v>15910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20136</v>
      </c>
      <c r="C72" s="184">
        <f>基金残高に係る経年分析!G55</f>
        <v>19744</v>
      </c>
      <c r="D72" s="184">
        <f>基金残高に係る経年分析!H55</f>
        <v>20050</v>
      </c>
    </row>
    <row r="73" spans="1:16">
      <c r="A73" s="183" t="s">
        <v>78</v>
      </c>
      <c r="B73" s="184">
        <f>基金残高に係る経年分析!F56</f>
        <v>1397</v>
      </c>
      <c r="C73" s="184">
        <f>基金残高に係る経年分析!G56</f>
        <v>1402</v>
      </c>
      <c r="D73" s="184">
        <f>基金残高に係る経年分析!H56</f>
        <v>1412</v>
      </c>
    </row>
    <row r="74" spans="1:16">
      <c r="A74" s="183" t="s">
        <v>79</v>
      </c>
      <c r="B74" s="184">
        <f>基金残高に係る経年分析!F57</f>
        <v>22919</v>
      </c>
      <c r="C74" s="184">
        <f>基金残高に係る経年分析!G57</f>
        <v>28867</v>
      </c>
      <c r="D74" s="184">
        <f>基金残高に係る経年分析!H57</f>
        <v>30152</v>
      </c>
    </row>
  </sheetData>
  <sheetProtection algorithmName="SHA-512" hashValue="F+SxOYrWT0wmiOS7cJJdkm1ITNvq5SMjKz7EWWAZGRgUAiSUobo6B+UIrgJNlxZ8X+Tn4+WNMWgjtbrII0R25A==" saltValue="+TZ7cyklh28qc6Ag0FB3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2020-03-10T05:16:47Z</cp:lastPrinted>
  <dcterms:created xsi:type="dcterms:W3CDTF">2020-02-10T05:16:13Z</dcterms:created>
  <dcterms:modified xsi:type="dcterms:W3CDTF">2020-03-13T01:40:42Z</dcterms:modified>
  <cp:category/>
</cp:coreProperties>
</file>